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6" activeTab="1"/>
  </bookViews>
  <sheets>
    <sheet name="S41" sheetId="21" r:id="rId1"/>
    <sheet name="S42" sheetId="20" r:id="rId2"/>
    <sheet name="S43" sheetId="24" r:id="rId3"/>
    <sheet name="1Capital" sheetId="1" state="hidden" r:id="rId4"/>
    <sheet name="Capital Average" sheetId="8" state="hidden" r:id="rId5"/>
    <sheet name="NPLs average" sheetId="9" state="hidden" r:id="rId6"/>
    <sheet name="2Capital to Assets" sheetId="5" state="hidden" r:id="rId7"/>
    <sheet name="3NPLs" sheetId="2" state="hidden" r:id="rId8"/>
    <sheet name="4Large Exposures" sheetId="22" state="hidden" r:id="rId9"/>
    <sheet name="5FX loans" sheetId="6" state="hidden" r:id="rId10"/>
    <sheet name="6ROAROE" sheetId="15" state="hidden" r:id="rId11"/>
    <sheet name="7Interest margin non inter marg" sheetId="16" state="hidden" r:id="rId12"/>
    <sheet name="8TradIncome" sheetId="23" state="hidden" r:id="rId13"/>
    <sheet name="9TI and Int Expense" sheetId="19" state="hidden" r:id="rId14"/>
    <sheet name="10Liquidity" sheetId="3" state="hidden" r:id="rId15"/>
    <sheet name="Liquidity average" sheetId="10" state="hidden" r:id="rId16"/>
    <sheet name="11Customer dep to toal loans" sheetId="7" state="hidden" r:id="rId17"/>
    <sheet name="12 Net Open position fx to cap" sheetId="17" state="hidden" r:id="rId18"/>
    <sheet name="13 Real Estate Indicators" sheetId="4" state="hidden" r:id="rId19"/>
    <sheet name="Real Esate Loan average" sheetId="11" state="hidden" r:id="rId20"/>
    <sheet name="Large Exposures average" sheetId="12" state="hidden" r:id="rId21"/>
    <sheet name="Customer deps average" sheetId="13" state="hidden" r:id="rId22"/>
    <sheet name="Foreign currency average" sheetId="14" state="hidden" r:id="rId23"/>
  </sheets>
  <externalReferences>
    <externalReference r:id="rId24"/>
    <externalReference r:id="rId25"/>
    <externalReference r:id="rId26"/>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7" i="24" l="1"/>
  <c r="F14" i="24" s="1"/>
  <c r="F66" i="24"/>
  <c r="F65" i="24"/>
  <c r="F64" i="24"/>
  <c r="F62" i="24"/>
  <c r="F13" i="24" s="1"/>
  <c r="F61" i="24"/>
  <c r="F60" i="24"/>
  <c r="F59" i="24"/>
  <c r="F57" i="24"/>
  <c r="F12" i="24" s="1"/>
  <c r="F56" i="24"/>
  <c r="F55" i="24"/>
  <c r="F54" i="24"/>
  <c r="F52" i="24"/>
  <c r="F11" i="24" s="1"/>
  <c r="F51" i="24"/>
  <c r="F50" i="24"/>
  <c r="F49" i="24"/>
  <c r="F47" i="24"/>
  <c r="F10" i="24" s="1"/>
  <c r="F46" i="24"/>
  <c r="F45" i="24"/>
  <c r="F44" i="24"/>
  <c r="F42" i="24"/>
  <c r="F9" i="24" s="1"/>
  <c r="F41" i="24"/>
  <c r="F40" i="24"/>
  <c r="F39" i="24"/>
  <c r="F37" i="24"/>
  <c r="F8" i="24" s="1"/>
  <c r="F36" i="24"/>
  <c r="F35" i="24"/>
  <c r="F34" i="24"/>
  <c r="F32" i="24"/>
  <c r="F7" i="24" s="1"/>
  <c r="F31" i="24"/>
  <c r="F30" i="24"/>
  <c r="F29" i="24"/>
  <c r="F27" i="24"/>
  <c r="F6" i="24" s="1"/>
  <c r="F26" i="24"/>
  <c r="F25" i="24"/>
  <c r="F24" i="24"/>
  <c r="F22" i="24"/>
  <c r="F5" i="24" s="1"/>
  <c r="F21" i="24"/>
  <c r="F20" i="24"/>
  <c r="F19" i="24"/>
  <c r="E15" i="24"/>
  <c r="E71" i="24"/>
  <c r="E70" i="24"/>
  <c r="E69" i="24"/>
  <c r="E67" i="24"/>
  <c r="E14" i="24" s="1"/>
  <c r="E66" i="24"/>
  <c r="E65" i="24"/>
  <c r="E64" i="24"/>
  <c r="E62" i="24"/>
  <c r="E13" i="24" s="1"/>
  <c r="E61" i="24"/>
  <c r="E60" i="24"/>
  <c r="E59" i="24"/>
  <c r="E57" i="24"/>
  <c r="E12" i="24" s="1"/>
  <c r="E56" i="24"/>
  <c r="E55" i="24"/>
  <c r="E54" i="24"/>
  <c r="E52" i="24"/>
  <c r="E11" i="24" s="1"/>
  <c r="E51" i="24"/>
  <c r="E50" i="24"/>
  <c r="E49" i="24"/>
  <c r="E47" i="24"/>
  <c r="E10" i="24" s="1"/>
  <c r="E46" i="24"/>
  <c r="E45" i="24"/>
  <c r="E44" i="24"/>
  <c r="E42" i="24"/>
  <c r="E9" i="24" s="1"/>
  <c r="E41" i="24"/>
  <c r="E40" i="24"/>
  <c r="E39" i="24"/>
  <c r="E37" i="24"/>
  <c r="E8" i="24" s="1"/>
  <c r="E36" i="24"/>
  <c r="E35" i="24"/>
  <c r="E34" i="24"/>
  <c r="E32" i="24"/>
  <c r="E7" i="24" s="1"/>
  <c r="E31" i="24"/>
  <c r="E30" i="24"/>
  <c r="E29" i="24"/>
  <c r="E27" i="24"/>
  <c r="E6" i="24" s="1"/>
  <c r="E26" i="24"/>
  <c r="E25" i="24"/>
  <c r="E24" i="24"/>
  <c r="E22" i="24"/>
  <c r="E5" i="24" s="1"/>
  <c r="E21" i="24"/>
  <c r="E20" i="24"/>
  <c r="E19" i="24"/>
  <c r="D5" i="24"/>
  <c r="F15" i="24"/>
  <c r="C5" i="24" l="1"/>
  <c r="B15" i="7" l="1"/>
  <c r="B16" i="7"/>
  <c r="B17" i="7"/>
  <c r="C17" i="4" l="1"/>
  <c r="B17" i="4"/>
  <c r="B17" i="19"/>
  <c r="B17" i="23"/>
  <c r="C18" i="6"/>
  <c r="B18" i="6"/>
  <c r="B18" i="7"/>
  <c r="C15" i="22"/>
  <c r="C19" i="5"/>
  <c r="B17" i="17"/>
  <c r="C18" i="3"/>
  <c r="B18" i="3"/>
  <c r="C18" i="16"/>
  <c r="B18" i="16"/>
  <c r="C18" i="15"/>
  <c r="C23" i="15" s="1"/>
  <c r="B18" i="15"/>
  <c r="B23" i="15" s="1"/>
  <c r="D18" i="2"/>
  <c r="C18" i="2"/>
  <c r="C21" i="1"/>
  <c r="B21" i="1"/>
  <c r="C16" i="4" l="1"/>
  <c r="B16" i="4"/>
  <c r="B16" i="19"/>
  <c r="B22" i="19" s="1"/>
  <c r="B16" i="23"/>
  <c r="C17" i="6"/>
  <c r="B17" i="6"/>
  <c r="C14" i="22"/>
  <c r="C18" i="5"/>
  <c r="D23" i="5" s="1"/>
  <c r="B16" i="17"/>
  <c r="C17" i="3"/>
  <c r="B17" i="3"/>
  <c r="C17" i="16"/>
  <c r="B17" i="16"/>
  <c r="B22" i="16" s="1"/>
  <c r="D17" i="2"/>
  <c r="C17" i="2"/>
  <c r="C20" i="1"/>
  <c r="B20" i="1"/>
  <c r="C15" i="4" l="1"/>
  <c r="B15" i="4"/>
  <c r="B15" i="19"/>
  <c r="B15" i="23"/>
  <c r="C16" i="6"/>
  <c r="B16" i="6"/>
  <c r="C13" i="22"/>
  <c r="C17" i="5"/>
  <c r="B15" i="17"/>
  <c r="C16" i="3"/>
  <c r="B16" i="3"/>
  <c r="C16" i="16"/>
  <c r="C22" i="16" s="1"/>
  <c r="B16" i="16"/>
  <c r="C16" i="15"/>
  <c r="B16" i="15"/>
  <c r="D16" i="2"/>
  <c r="D24" i="2" s="1"/>
  <c r="C16" i="2"/>
  <c r="C19" i="1"/>
  <c r="B19" i="1"/>
  <c r="B14" i="4" l="1"/>
  <c r="B14" i="23"/>
  <c r="C12" i="22" l="1"/>
  <c r="C14" i="4" l="1"/>
  <c r="C15" i="6"/>
  <c r="B15" i="6"/>
  <c r="B14" i="19"/>
  <c r="C16" i="5"/>
  <c r="B14" i="17"/>
  <c r="C15" i="3"/>
  <c r="B15" i="3"/>
  <c r="C15" i="16"/>
  <c r="B15" i="16"/>
  <c r="B15" i="15"/>
  <c r="C15" i="15"/>
  <c r="D15" i="2"/>
  <c r="C15" i="2"/>
  <c r="C24" i="2" s="1"/>
  <c r="C18" i="1"/>
  <c r="B18" i="1"/>
</calcChain>
</file>

<file path=xl/sharedStrings.xml><?xml version="1.0" encoding="utf-8"?>
<sst xmlns="http://schemas.openxmlformats.org/spreadsheetml/2006/main" count="491" uniqueCount="94">
  <si>
    <t>Year</t>
  </si>
  <si>
    <t>Regulatory Capital to Risk Weighted Assets</t>
  </si>
  <si>
    <t>Regulatory Tier 1 Capital  to Risk Weighted Assets</t>
  </si>
  <si>
    <t>NPLs net of Provision to Capital</t>
  </si>
  <si>
    <t>NPLs to Total Gross Loans</t>
  </si>
  <si>
    <t>2018q1</t>
  </si>
  <si>
    <t>2018q2</t>
  </si>
  <si>
    <t>2018q3</t>
  </si>
  <si>
    <t>2018q4</t>
  </si>
  <si>
    <t>2019q1</t>
  </si>
  <si>
    <t>2019q2</t>
  </si>
  <si>
    <t xml:space="preserve"> Liquid Assets to Total Assets</t>
  </si>
  <si>
    <t>Liquid Assets to Short term liabilities</t>
  </si>
  <si>
    <t>Residential real estate loans to gross loans</t>
  </si>
  <si>
    <t>Commercial real estate loans to gross loans</t>
  </si>
  <si>
    <t>Large Exposure to Capital</t>
  </si>
  <si>
    <t xml:space="preserve">Year </t>
  </si>
  <si>
    <t>Foreign  currency -denominated loans to total loans</t>
  </si>
  <si>
    <t>Foreign currecy denominated liabilities to total liabilites</t>
  </si>
  <si>
    <t>Customer deposits to total (non-interbank) loans</t>
  </si>
  <si>
    <t>Period</t>
  </si>
  <si>
    <t>Jun -18 to Dec - 18</t>
  </si>
  <si>
    <t>Dec - 19 to Jun - 20</t>
  </si>
  <si>
    <t>Mar  - 19 to Sep - 19</t>
  </si>
  <si>
    <t>Large exposures to capital</t>
  </si>
  <si>
    <t>Dec 17 to Jun  18</t>
  </si>
  <si>
    <t>Sep 18 to Mar 19</t>
  </si>
  <si>
    <t>Jun 19 to Dec 19</t>
  </si>
  <si>
    <t>Mar 20 to  Sep 20</t>
  </si>
  <si>
    <t xml:space="preserve"> </t>
  </si>
  <si>
    <t>`</t>
  </si>
  <si>
    <t>Interest Margin to Gross Income</t>
  </si>
  <si>
    <t>Net Open position in foreign exchange to capital</t>
  </si>
  <si>
    <t>Capital to Assets</t>
  </si>
  <si>
    <t>Trading Income to Total Income</t>
  </si>
  <si>
    <t>Personnel expenses to non interest expenses</t>
  </si>
  <si>
    <t>Mar</t>
  </si>
  <si>
    <t>Jun</t>
  </si>
  <si>
    <t>Sep</t>
  </si>
  <si>
    <t>Dec</t>
  </si>
  <si>
    <t>Liquid assets  to total assets</t>
  </si>
  <si>
    <t>Non Interest Expense to Gross Income</t>
  </si>
  <si>
    <t>Regulatory Capital to Risk Weighted Assets (LHS)</t>
  </si>
  <si>
    <t>Regulatory Tier 1 Capital  to Risk Weighted Assets (RHS)</t>
  </si>
  <si>
    <t>NPLs net of Provision to Capital (LHS)</t>
  </si>
  <si>
    <t>NPLs to Total Gross Loans (RHS)</t>
  </si>
  <si>
    <t xml:space="preserve"> Liquid Assets to Total Assets (LHS)</t>
  </si>
  <si>
    <t>Liquid Assets to Short term liabilities (RHS)</t>
  </si>
  <si>
    <t>Foreign  currency -denominated loans to total loans (LHS)</t>
  </si>
  <si>
    <t>Foreign currecy denominated liabilities to total liabilites (RHS)</t>
  </si>
  <si>
    <t>Residential real estate loans to gross loans(RHS)</t>
  </si>
  <si>
    <t>Commercial real estate loans to gross loans (LHS)</t>
  </si>
  <si>
    <t>Return on Equity (RHS)</t>
  </si>
  <si>
    <t>Return on Assets (LHS)</t>
  </si>
  <si>
    <t>Pension Funds</t>
  </si>
  <si>
    <t>Liquid assets to estimated pension payments in the next year</t>
  </si>
  <si>
    <t>End of Period (a)</t>
  </si>
  <si>
    <t>Life Insurance</t>
  </si>
  <si>
    <t xml:space="preserve">(a) The reporting period is the last business day of  the month </t>
  </si>
  <si>
    <t>Regulatory capital to Risk Weighted Asset</t>
  </si>
  <si>
    <t>Tier 1 capital  to Risk Weighted Asset (b)</t>
  </si>
  <si>
    <t>Non Performing Loan's to total gross loans</t>
  </si>
  <si>
    <t>NPL's net of provisions  to Capital (b)</t>
  </si>
  <si>
    <t xml:space="preserve">Tier 1 Capital to assets </t>
  </si>
  <si>
    <r>
      <t>Provisions to Nonperforming Loans (c</t>
    </r>
    <r>
      <rPr>
        <b/>
        <sz val="11"/>
        <rFont val="Arial"/>
        <family val="2"/>
      </rPr>
      <t>)</t>
    </r>
  </si>
  <si>
    <t>Return on Assets (d)</t>
  </si>
  <si>
    <t>Return on Equity (e)</t>
  </si>
  <si>
    <t>Interest margin to Gross Income (f)</t>
  </si>
  <si>
    <t>5.1   Financial Soundness Indicators (%) - Core FSI</t>
  </si>
  <si>
    <t xml:space="preserve"> 5.3   Financial Soundnes Indicators (%) - Additional FSI for OFCs (Life Insurance &amp; Pension Funds)</t>
  </si>
  <si>
    <t>Noninterest expenses to Gross income (g)</t>
  </si>
  <si>
    <t>(a) See footnote Table 5.1</t>
  </si>
  <si>
    <t>Liquid assets to short term liabilities (h)</t>
  </si>
  <si>
    <t>Net open position  in foreign exchange to capital (i)</t>
  </si>
  <si>
    <t xml:space="preserve">Trading income to total income </t>
  </si>
  <si>
    <t xml:space="preserve">Personnel expenses to noninterest expenses </t>
  </si>
  <si>
    <t xml:space="preserve">Customer deposits to total (noninterbank) loans </t>
  </si>
  <si>
    <t xml:space="preserve">Foreign-currency-denominated loans to total loans  </t>
  </si>
  <si>
    <t xml:space="preserve">Foreign-currency-denominated liabilities to total liabilities </t>
  </si>
  <si>
    <t xml:space="preserve">Residential real estate loans to total gross loans </t>
  </si>
  <si>
    <t xml:space="preserve">Commercial real estate loans to total gross loans </t>
  </si>
  <si>
    <t/>
  </si>
  <si>
    <t xml:space="preserve">(a) See Table 5.1  </t>
  </si>
  <si>
    <t>Shareholder equity to total invested assets (b)</t>
  </si>
  <si>
    <t xml:space="preserve">Return on assets </t>
  </si>
  <si>
    <t xml:space="preserve">Return on equity </t>
  </si>
  <si>
    <t xml:space="preserve">NB; Slight data changes are made on Jun-24 FSI.Those data changes continue to reflect implementation of recommedation provided by IMF TA Team during the Financial Sector Stability Review in June 2024. Simillar changes are reflected in S42 and S43 </t>
  </si>
  <si>
    <t>Credit Growth to Private Sector - YoY (b)</t>
  </si>
  <si>
    <t>(b) New indicator added</t>
  </si>
  <si>
    <t>(c) New Indicator added</t>
  </si>
  <si>
    <t xml:space="preserve">Spread between reference lending and deposit rates (base points) </t>
  </si>
  <si>
    <t>(b) Date series revised from the reporting quarter back to 2012-Q1</t>
  </si>
  <si>
    <t xml:space="preserve"> 5.2   Financial Soundness Indicators (%) - Additional FSI</t>
  </si>
  <si>
    <t xml:space="preserve">Loan Concentration by Economic Activities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</si>
</sst>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0.0"/>
    <numFmt numFmtId="166" formatCode="_(* #,##0.0_);_(* \(#,##0.0\);_(* &quot;-&quot;??_);_(@_)"/>
    <numFmt numFmtId="167" formatCode="0.0%"/>
    <numFmt numFmtId="168" formatCode="#,##0.0"/>
  </numFmts>
  <fonts count="42">
    <font>
      <sz val="11"/>
      <color theme="1"/>
      <name val="Calibri"/>
      <family val="2"/>
      <scheme val="minor"/>
    </font>
    <font>
      <sz val="10"/>
      <name val="Times New Roman"/>
      <family val="1"/>
    </font>
    <font>
      <sz val="11"/>
      <name val="Arial"/>
      <family val="2"/>
    </font>
    <font>
      <sz val="11"/>
      <color theme="1"/>
      <name val="Book Antiqua"/>
      <family val="1"/>
    </font>
    <font>
      <sz val="11"/>
      <name val="Book Antiqua"/>
      <family val="1"/>
    </font>
    <font>
      <sz val="11"/>
      <color theme="1"/>
      <name val="Calibri"/>
      <family val="2"/>
      <scheme val="minor"/>
    </font>
    <font>
      <sz val="11"/>
      <name val="Calibri"/>
      <family val="2"/>
      <scheme val="minor"/>
    </font>
    <font>
      <sz val="9"/>
      <color theme="1"/>
      <name val="Calibri"/>
      <family val="2"/>
      <scheme val="minor"/>
    </font>
    <font>
      <sz val="11"/>
      <color theme="1"/>
      <name val="Arial"/>
      <family val="2"/>
    </font>
    <font>
      <b/>
      <sz val="11"/>
      <color theme="1"/>
      <name val="Arial"/>
      <family val="2"/>
    </font>
    <font>
      <sz val="10"/>
      <name val="Arial"/>
      <family val="2"/>
    </font>
    <font>
      <sz val="10"/>
      <color theme="1"/>
      <name val="Arial"/>
      <family val="2"/>
    </font>
    <font>
      <sz val="9"/>
      <color theme="1"/>
      <name val="Arial"/>
      <family val="2"/>
    </font>
    <font>
      <sz val="12"/>
      <color theme="1"/>
      <name val="Calibri"/>
      <family val="2"/>
      <scheme val="minor"/>
    </font>
    <font>
      <sz val="9"/>
      <name val="Tahoma"/>
      <family val="2"/>
    </font>
    <font>
      <sz val="11"/>
      <color theme="1"/>
      <name val="Bookman Old Style"/>
      <family val="1"/>
    </font>
    <font>
      <sz val="11"/>
      <name val="Bookman Old Style"/>
      <family val="1"/>
    </font>
    <font>
      <sz val="10"/>
      <name val="Times New Roman"/>
      <family val="2"/>
    </font>
    <font>
      <sz val="10"/>
      <color indexed="8"/>
      <name val="Arial"/>
      <family val="2"/>
    </font>
    <font>
      <sz val="11"/>
      <color indexed="8"/>
      <name val="Calibri"/>
      <family val="2"/>
    </font>
    <font>
      <sz val="8"/>
      <name val="Arial"/>
      <family val="2"/>
    </font>
    <font>
      <u/>
      <sz val="10"/>
      <color indexed="12"/>
      <name val="Times New Roman"/>
      <family val="1"/>
    </font>
    <font>
      <b/>
      <sz val="12"/>
      <name val="Frutiger 45 Light"/>
      <family val="2"/>
    </font>
    <font>
      <b/>
      <sz val="14"/>
      <name val="Frutiger 87ExtraBlackCn"/>
      <family val="2"/>
    </font>
    <font>
      <sz val="12"/>
      <name val="Frutiger 45 Light"/>
      <family val="2"/>
    </font>
    <font>
      <i/>
      <sz val="12"/>
      <name val="Frutiger 45 Light"/>
      <family val="2"/>
    </font>
    <font>
      <sz val="10"/>
      <name val="Frutiger"/>
    </font>
    <font>
      <sz val="11"/>
      <color rgb="FFFF0000"/>
      <name val="Arial"/>
      <family val="2"/>
    </font>
    <font>
      <b/>
      <sz val="11"/>
      <name val="Arial"/>
      <family val="2"/>
    </font>
    <font>
      <b/>
      <sz val="10"/>
      <name val="Arial"/>
      <family val="2"/>
    </font>
    <font>
      <b/>
      <sz val="10"/>
      <color theme="1"/>
      <name val="Arial"/>
      <family val="2"/>
    </font>
    <font>
      <u/>
      <sz val="11"/>
      <color theme="1"/>
      <name val="Calibri"/>
      <family val="2"/>
      <scheme val="minor"/>
    </font>
    <font>
      <sz val="10"/>
      <color theme="1"/>
      <name val="Calibri"/>
      <family val="2"/>
      <scheme val="minor"/>
    </font>
    <font>
      <b/>
      <u/>
      <sz val="10"/>
      <color theme="1"/>
      <name val="Arial"/>
      <family val="2"/>
    </font>
    <font>
      <b/>
      <i/>
      <sz val="11"/>
      <color theme="1"/>
      <name val="Arial"/>
      <family val="2"/>
    </font>
    <font>
      <b/>
      <i/>
      <sz val="11"/>
      <color theme="1"/>
      <name val="Calibri"/>
      <family val="2"/>
      <scheme val="minor"/>
    </font>
    <font>
      <b/>
      <i/>
      <sz val="10"/>
      <color theme="1"/>
      <name val="Arial"/>
      <family val="2"/>
    </font>
    <font>
      <b/>
      <sz val="12"/>
      <color theme="1"/>
      <name val="Arial"/>
      <family val="2"/>
    </font>
    <font>
      <b/>
      <sz val="11"/>
      <color rgb="FFFF0000"/>
      <name val="Arial"/>
      <family val="2"/>
    </font>
    <font>
      <b/>
      <u/>
      <sz val="10"/>
      <name val="Arial"/>
      <family val="2"/>
    </font>
    <font>
      <sz val="10"/>
      <color theme="1" tint="4.9989318521683403E-2"/>
      <name val="Arial"/>
      <family val="2"/>
    </font>
    <font>
      <sz val="11"/>
      <color theme="0"/>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s>
  <cellStyleXfs count="100">
    <xf numFmtId="0" fontId="0" fillId="0" borderId="0"/>
    <xf numFmtId="0" fontId="1" fillId="0" borderId="0">
      <alignment vertical="top"/>
    </xf>
    <xf numFmtId="43" fontId="5" fillId="0" borderId="0" applyFont="0" applyFill="0" applyBorder="0" applyAlignment="0" applyProtection="0"/>
    <xf numFmtId="0" fontId="1" fillId="0" borderId="0">
      <alignment vertical="top"/>
    </xf>
    <xf numFmtId="0" fontId="17" fillId="0" borderId="0">
      <alignment vertical="top"/>
    </xf>
    <xf numFmtId="0" fontId="19" fillId="0" borderId="0"/>
    <xf numFmtId="0" fontId="20" fillId="0" borderId="0"/>
    <xf numFmtId="0" fontId="20" fillId="0" borderId="0"/>
    <xf numFmtId="0" fontId="17" fillId="0" borderId="0">
      <alignment vertical="top"/>
    </xf>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5" fillId="0" borderId="0"/>
    <xf numFmtId="43" fontId="10"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4" fontId="11" fillId="0" borderId="0" applyFont="0" applyFill="0" applyBorder="0" applyAlignment="0" applyProtection="0"/>
    <xf numFmtId="9" fontId="5" fillId="0" borderId="0" applyFont="0" applyFill="0" applyBorder="0" applyAlignment="0" applyProtection="0"/>
    <xf numFmtId="42" fontId="11" fillId="0" borderId="0" applyFont="0" applyFill="0" applyBorder="0" applyAlignment="0" applyProtection="0"/>
    <xf numFmtId="41" fontId="11" fillId="0" borderId="0" applyFont="0" applyFill="0" applyBorder="0" applyAlignment="0" applyProtection="0"/>
    <xf numFmtId="0" fontId="17" fillId="0" borderId="0"/>
    <xf numFmtId="9" fontId="17" fillId="0" borderId="0" applyFont="0" applyFill="0" applyBorder="0" applyAlignment="0" applyProtection="0"/>
    <xf numFmtId="0" fontId="18" fillId="0" borderId="0">
      <alignment vertical="top"/>
    </xf>
    <xf numFmtId="0" fontId="10" fillId="0" borderId="0"/>
    <xf numFmtId="0" fontId="17" fillId="0" borderId="0"/>
    <xf numFmtId="0" fontId="21" fillId="0" borderId="0" applyNumberFormat="0" applyFill="0" applyBorder="0">
      <protection locked="0"/>
    </xf>
    <xf numFmtId="44"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0" fontId="1" fillId="0" borderId="0"/>
    <xf numFmtId="0" fontId="1" fillId="0" borderId="0"/>
    <xf numFmtId="0" fontId="10" fillId="0" borderId="0"/>
    <xf numFmtId="44" fontId="11" fillId="0" borderId="0" applyFont="0" applyFill="0" applyBorder="0" applyAlignment="0" applyProtection="0"/>
    <xf numFmtId="42"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0" fontId="21" fillId="0" borderId="0" applyNumberFormat="0" applyFill="0" applyBorder="0">
      <protection locked="0"/>
    </xf>
    <xf numFmtId="164" fontId="5" fillId="0" borderId="0" applyFont="0" applyFill="0" applyBorder="0" applyAlignment="0" applyProtection="0"/>
    <xf numFmtId="0" fontId="11" fillId="0" borderId="0"/>
    <xf numFmtId="0" fontId="1" fillId="0" borderId="0"/>
    <xf numFmtId="0" fontId="1" fillId="0" borderId="0"/>
    <xf numFmtId="0" fontId="1" fillId="0" borderId="0"/>
    <xf numFmtId="0" fontId="1" fillId="0" borderId="0">
      <alignment vertical="top"/>
    </xf>
    <xf numFmtId="0" fontId="10" fillId="0" borderId="0"/>
    <xf numFmtId="0" fontId="1" fillId="0" borderId="0"/>
    <xf numFmtId="0" fontId="22" fillId="0" borderId="4">
      <alignment vertical="center" wrapText="1"/>
    </xf>
    <xf numFmtId="43" fontId="10" fillId="0" borderId="0" applyFont="0" applyFill="0" applyBorder="0" applyAlignment="0" applyProtection="0"/>
    <xf numFmtId="0" fontId="23" fillId="0" borderId="0"/>
    <xf numFmtId="0" fontId="24" fillId="0" borderId="1">
      <alignment horizontal="left" wrapText="1" indent="2"/>
    </xf>
    <xf numFmtId="0" fontId="25" fillId="0" borderId="0">
      <alignment wrapText="1"/>
    </xf>
    <xf numFmtId="0" fontId="26" fillId="0" borderId="3">
      <alignment horizontal="center"/>
    </xf>
    <xf numFmtId="0" fontId="1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2" fontId="11" fillId="0" borderId="0" applyFont="0" applyFill="0" applyBorder="0" applyAlignment="0" applyProtection="0"/>
    <xf numFmtId="41"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1" fillId="0" borderId="0"/>
    <xf numFmtId="44" fontId="11" fillId="0" borderId="0" applyFont="0" applyFill="0" applyBorder="0" applyAlignment="0" applyProtection="0"/>
    <xf numFmtId="42" fontId="11" fillId="0" borderId="0" applyFont="0" applyFill="0" applyBorder="0" applyAlignment="0" applyProtection="0"/>
    <xf numFmtId="43" fontId="11" fillId="0" borderId="0" applyFont="0" applyFill="0" applyBorder="0" applyAlignment="0" applyProtection="0"/>
    <xf numFmtId="41" fontId="11" fillId="0" borderId="0" applyFont="0" applyFill="0" applyBorder="0" applyAlignment="0" applyProtection="0"/>
    <xf numFmtId="0" fontId="11" fillId="0" borderId="0"/>
    <xf numFmtId="0" fontId="1" fillId="0" borderId="0"/>
    <xf numFmtId="0" fontId="24" fillId="0" borderId="1">
      <alignment horizontal="left" wrapText="1" indent="2"/>
    </xf>
  </cellStyleXfs>
  <cellXfs count="186">
    <xf numFmtId="0" fontId="0" fillId="0" borderId="0" xfId="0"/>
    <xf numFmtId="0" fontId="0" fillId="0" borderId="0" xfId="0" applyAlignment="1">
      <alignment horizontal="right"/>
    </xf>
    <xf numFmtId="165" fontId="0" fillId="0" borderId="0" xfId="0" applyNumberFormat="1"/>
    <xf numFmtId="165" fontId="2" fillId="0" borderId="0" xfId="1" applyNumberFormat="1" applyFont="1" applyFill="1" applyBorder="1" applyAlignment="1" applyProtection="1">
      <alignment horizontal="center" vertical="top"/>
    </xf>
    <xf numFmtId="0" fontId="3" fillId="0" borderId="0" xfId="0" applyFont="1"/>
    <xf numFmtId="165" fontId="4" fillId="0" borderId="0" xfId="1" applyNumberFormat="1" applyFont="1" applyFill="1" applyBorder="1" applyAlignment="1" applyProtection="1">
      <alignment horizontal="center" vertical="top"/>
    </xf>
    <xf numFmtId="16" fontId="0" fillId="0" borderId="0" xfId="0" applyNumberFormat="1"/>
    <xf numFmtId="0" fontId="6" fillId="0" borderId="0" xfId="0" applyFont="1"/>
    <xf numFmtId="0" fontId="7" fillId="0" borderId="0" xfId="0" applyFont="1"/>
    <xf numFmtId="0" fontId="8" fillId="0" borderId="0" xfId="0" applyFont="1" applyAlignment="1">
      <alignment horizontal="center"/>
    </xf>
    <xf numFmtId="165" fontId="8" fillId="0" borderId="0" xfId="0" applyNumberFormat="1" applyFont="1" applyAlignment="1">
      <alignment horizontal="center"/>
    </xf>
    <xf numFmtId="0" fontId="8" fillId="0" borderId="0" xfId="0" applyFont="1" applyBorder="1" applyAlignment="1">
      <alignment horizontal="center"/>
    </xf>
    <xf numFmtId="0" fontId="8" fillId="0" borderId="0" xfId="0" applyFont="1"/>
    <xf numFmtId="0" fontId="2" fillId="0" borderId="0" xfId="1" applyFont="1" applyFill="1" applyBorder="1" applyAlignment="1" applyProtection="1">
      <alignment horizontal="center" vertical="top"/>
    </xf>
    <xf numFmtId="0" fontId="10" fillId="0" borderId="0" xfId="1" applyFont="1" applyFill="1" applyBorder="1" applyAlignment="1" applyProtection="1">
      <alignment horizontal="left" vertical="top"/>
    </xf>
    <xf numFmtId="0" fontId="8" fillId="0" borderId="0" xfId="0" applyFont="1" applyBorder="1"/>
    <xf numFmtId="0" fontId="10" fillId="0" borderId="0" xfId="1" applyFont="1" applyFill="1" applyBorder="1" applyAlignment="1" applyProtection="1">
      <alignment horizontal="center" vertical="top"/>
    </xf>
    <xf numFmtId="0" fontId="11" fillId="0" borderId="0" xfId="0" applyFont="1" applyAlignment="1">
      <alignment horizontal="left"/>
    </xf>
    <xf numFmtId="0" fontId="11" fillId="0" borderId="0" xfId="0" applyFont="1"/>
    <xf numFmtId="0" fontId="12" fillId="0" borderId="0" xfId="0" applyFont="1" applyAlignment="1">
      <alignment horizontal="center"/>
    </xf>
    <xf numFmtId="0" fontId="0" fillId="0" borderId="0" xfId="0" applyAlignment="1">
      <alignment horizontal="center"/>
    </xf>
    <xf numFmtId="0" fontId="13"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xf>
    <xf numFmtId="165" fontId="8" fillId="0" borderId="0" xfId="0" applyNumberFormat="1" applyFont="1"/>
    <xf numFmtId="166" fontId="8" fillId="0" borderId="0" xfId="2" applyNumberFormat="1" applyFont="1" applyAlignment="1">
      <alignment horizontal="left" indent="1"/>
    </xf>
    <xf numFmtId="0" fontId="0" fillId="0" borderId="0" xfId="0" applyAlignment="1">
      <alignment horizontal="center" vertical="center"/>
    </xf>
    <xf numFmtId="165" fontId="0" fillId="0" borderId="0" xfId="0" applyNumberFormat="1" applyAlignment="1">
      <alignment horizontal="center"/>
    </xf>
    <xf numFmtId="0" fontId="8" fillId="0" borderId="0" xfId="0" applyFont="1" applyAlignment="1">
      <alignment horizontal="center"/>
    </xf>
    <xf numFmtId="165" fontId="8" fillId="0" borderId="0" xfId="0" applyNumberFormat="1" applyFont="1" applyBorder="1" applyAlignment="1">
      <alignment horizontal="center"/>
    </xf>
    <xf numFmtId="0" fontId="8" fillId="0" borderId="2" xfId="0" applyFont="1" applyBorder="1" applyAlignment="1">
      <alignment horizontal="center"/>
    </xf>
    <xf numFmtId="1" fontId="0" fillId="0" borderId="0" xfId="0" applyNumberFormat="1"/>
    <xf numFmtId="0" fontId="0" fillId="0" borderId="0" xfId="0" applyBorder="1"/>
    <xf numFmtId="0" fontId="2" fillId="0" borderId="0" xfId="1" applyFont="1" applyFill="1" applyBorder="1" applyAlignment="1" applyProtection="1">
      <alignment vertical="center" wrapText="1"/>
    </xf>
    <xf numFmtId="0" fontId="1" fillId="0" borderId="0" xfId="1">
      <alignment vertical="top"/>
    </xf>
    <xf numFmtId="167" fontId="14" fillId="0" borderId="0" xfId="3" applyNumberFormat="1" applyFont="1" applyFill="1" applyBorder="1" applyAlignment="1" applyProtection="1">
      <alignment vertical="top" wrapText="1"/>
      <protection locked="0"/>
    </xf>
    <xf numFmtId="2" fontId="0" fillId="0" borderId="0" xfId="0" applyNumberFormat="1"/>
    <xf numFmtId="165" fontId="14" fillId="0" borderId="0" xfId="3" applyNumberFormat="1" applyFont="1" applyFill="1" applyBorder="1" applyAlignment="1" applyProtection="1">
      <alignment vertical="top" wrapText="1"/>
      <protection locked="0"/>
    </xf>
    <xf numFmtId="0" fontId="8" fillId="0" borderId="0" xfId="0" applyFont="1" applyBorder="1" applyAlignment="1">
      <alignment horizontal="right"/>
    </xf>
    <xf numFmtId="0" fontId="8" fillId="0" borderId="0" xfId="0" applyFont="1" applyAlignment="1">
      <alignment horizontal="center"/>
    </xf>
    <xf numFmtId="0" fontId="11" fillId="0" borderId="0" xfId="0" applyFont="1" applyAlignment="1">
      <alignment horizontal="center"/>
    </xf>
    <xf numFmtId="0" fontId="15" fillId="0" borderId="0" xfId="0" applyFont="1"/>
    <xf numFmtId="165" fontId="16" fillId="0" borderId="0" xfId="1" applyNumberFormat="1" applyFont="1" applyFill="1" applyBorder="1" applyAlignment="1" applyProtection="1">
      <alignment horizontal="center" vertical="top"/>
    </xf>
    <xf numFmtId="0" fontId="15" fillId="0" borderId="0" xfId="0" applyFont="1" applyAlignment="1">
      <alignment horizontal="center"/>
    </xf>
    <xf numFmtId="165" fontId="15" fillId="0" borderId="0" xfId="0" applyNumberFormat="1" applyFont="1" applyAlignment="1">
      <alignment horizontal="center"/>
    </xf>
    <xf numFmtId="166" fontId="1" fillId="0" borderId="0" xfId="2" applyNumberFormat="1" applyFont="1" applyFill="1" applyBorder="1" applyAlignment="1" applyProtection="1">
      <alignment vertical="top" wrapText="1"/>
    </xf>
    <xf numFmtId="0" fontId="8" fillId="0" borderId="0" xfId="0" applyFont="1" applyFill="1" applyBorder="1"/>
    <xf numFmtId="0" fontId="8" fillId="0" borderId="0" xfId="0" applyFont="1" applyFill="1"/>
    <xf numFmtId="165" fontId="10" fillId="0" borderId="0" xfId="1" applyNumberFormat="1" applyFont="1" applyFill="1" applyBorder="1" applyAlignment="1" applyProtection="1">
      <alignment horizontal="center" vertical="top"/>
    </xf>
    <xf numFmtId="165" fontId="10" fillId="0" borderId="13" xfId="1" applyNumberFormat="1" applyFont="1" applyFill="1" applyBorder="1" applyAlignment="1" applyProtection="1">
      <alignment horizontal="center" vertical="top"/>
    </xf>
    <xf numFmtId="0" fontId="11" fillId="0" borderId="0" xfId="0" applyFont="1" applyBorder="1" applyAlignment="1">
      <alignment horizontal="center"/>
    </xf>
    <xf numFmtId="0" fontId="1" fillId="0" borderId="0" xfId="55" applyFill="1" applyBorder="1"/>
    <xf numFmtId="0" fontId="11" fillId="0" borderId="12" xfId="0" applyFont="1" applyBorder="1" applyAlignment="1">
      <alignment horizontal="center"/>
    </xf>
    <xf numFmtId="0" fontId="31" fillId="0" borderId="0" xfId="0" applyFont="1" applyBorder="1"/>
    <xf numFmtId="0" fontId="28" fillId="0" borderId="23" xfId="1" applyFont="1" applyFill="1" applyBorder="1" applyAlignment="1" applyProtection="1">
      <alignment vertical="center" wrapText="1"/>
    </xf>
    <xf numFmtId="0" fontId="28" fillId="0" borderId="24" xfId="1" applyFont="1" applyFill="1" applyBorder="1" applyAlignment="1" applyProtection="1">
      <alignment vertical="center" wrapText="1"/>
    </xf>
    <xf numFmtId="0" fontId="28" fillId="0" borderId="25" xfId="1" applyFont="1" applyFill="1" applyBorder="1" applyAlignment="1" applyProtection="1">
      <alignment vertical="center" wrapText="1"/>
    </xf>
    <xf numFmtId="0" fontId="28" fillId="0" borderId="26" xfId="1" applyFont="1" applyFill="1" applyBorder="1" applyAlignment="1" applyProtection="1">
      <alignment vertical="center" wrapText="1"/>
    </xf>
    <xf numFmtId="0" fontId="11" fillId="0" borderId="12" xfId="0" applyFont="1" applyFill="1" applyBorder="1" applyAlignment="1">
      <alignment horizontal="center"/>
    </xf>
    <xf numFmtId="0" fontId="32" fillId="0" borderId="0" xfId="0" applyFont="1"/>
    <xf numFmtId="0" fontId="11" fillId="0" borderId="14" xfId="0" applyFont="1" applyBorder="1" applyAlignment="1">
      <alignment horizontal="center"/>
    </xf>
    <xf numFmtId="0" fontId="10" fillId="0" borderId="0" xfId="1" applyFont="1" applyFill="1" applyBorder="1" applyAlignment="1" applyProtection="1">
      <alignment vertical="top"/>
    </xf>
    <xf numFmtId="165" fontId="0" fillId="0" borderId="0" xfId="0" applyNumberFormat="1" applyFont="1" applyBorder="1" applyAlignment="1">
      <alignment horizontal="center"/>
    </xf>
    <xf numFmtId="0" fontId="30" fillId="0" borderId="12" xfId="0" applyFont="1" applyBorder="1" applyAlignment="1">
      <alignment horizontal="center"/>
    </xf>
    <xf numFmtId="0" fontId="33" fillId="0" borderId="12" xfId="0" applyFont="1" applyBorder="1" applyAlignment="1">
      <alignment horizontal="center"/>
    </xf>
    <xf numFmtId="0" fontId="0" fillId="0" borderId="0" xfId="0" applyFont="1"/>
    <xf numFmtId="165" fontId="0" fillId="0" borderId="0" xfId="0" applyNumberFormat="1" applyFont="1"/>
    <xf numFmtId="0" fontId="29" fillId="2" borderId="6" xfId="1" applyFont="1" applyFill="1" applyBorder="1" applyAlignment="1" applyProtection="1">
      <alignment horizontal="center" vertical="center" wrapText="1"/>
    </xf>
    <xf numFmtId="0" fontId="29" fillId="2" borderId="29" xfId="1" applyFont="1" applyFill="1" applyBorder="1" applyAlignment="1" applyProtection="1">
      <alignment horizontal="center" vertical="center" wrapText="1"/>
    </xf>
    <xf numFmtId="0" fontId="34" fillId="0" borderId="0" xfId="0" applyFont="1" applyAlignment="1"/>
    <xf numFmtId="0" fontId="34" fillId="0" borderId="0" xfId="0" applyFont="1"/>
    <xf numFmtId="0" fontId="34" fillId="0" borderId="0" xfId="0" applyFont="1" applyFill="1"/>
    <xf numFmtId="0" fontId="35" fillId="0" borderId="0" xfId="0" applyFont="1"/>
    <xf numFmtId="165" fontId="36" fillId="0" borderId="0" xfId="92" applyNumberFormat="1" applyFont="1"/>
    <xf numFmtId="0" fontId="36" fillId="0" borderId="0" xfId="92" applyFont="1"/>
    <xf numFmtId="0" fontId="29" fillId="0" borderId="12" xfId="1" applyFont="1" applyFill="1" applyBorder="1" applyAlignment="1" applyProtection="1">
      <alignment horizontal="center" vertical="top"/>
    </xf>
    <xf numFmtId="0" fontId="9" fillId="0" borderId="0" xfId="0" applyFont="1" applyAlignment="1">
      <alignment vertical="center"/>
    </xf>
    <xf numFmtId="0" fontId="32" fillId="0" borderId="0" xfId="0" applyFont="1" applyAlignment="1">
      <alignment vertical="center"/>
    </xf>
    <xf numFmtId="0" fontId="0" fillId="0" borderId="0" xfId="0" applyAlignment="1">
      <alignment vertical="center"/>
    </xf>
    <xf numFmtId="165" fontId="11" fillId="0" borderId="0" xfId="1" applyNumberFormat="1" applyFont="1" applyFill="1" applyBorder="1" applyAlignment="1" applyProtection="1">
      <alignment horizontal="center" vertical="top"/>
    </xf>
    <xf numFmtId="165" fontId="11" fillId="0" borderId="0" xfId="0" applyNumberFormat="1" applyFont="1" applyFill="1" applyBorder="1" applyAlignment="1">
      <alignment horizontal="center"/>
    </xf>
    <xf numFmtId="0" fontId="11" fillId="0" borderId="0" xfId="0" applyFont="1" applyFill="1" applyBorder="1" applyAlignment="1">
      <alignment horizontal="center"/>
    </xf>
    <xf numFmtId="165" fontId="11" fillId="0" borderId="13" xfId="0" applyNumberFormat="1" applyFont="1" applyFill="1" applyBorder="1" applyAlignment="1">
      <alignment horizontal="center"/>
    </xf>
    <xf numFmtId="0" fontId="10" fillId="0" borderId="12" xfId="1" applyFont="1" applyFill="1" applyBorder="1" applyAlignment="1" applyProtection="1">
      <alignment horizontal="center" vertical="top"/>
    </xf>
    <xf numFmtId="0" fontId="10" fillId="0" borderId="12" xfId="1" applyFont="1" applyFill="1" applyBorder="1" applyAlignment="1" applyProtection="1">
      <alignment vertical="center" wrapText="1"/>
    </xf>
    <xf numFmtId="0" fontId="10" fillId="0" borderId="0" xfId="1" applyFont="1" applyFill="1" applyBorder="1" applyAlignment="1" applyProtection="1">
      <alignment vertical="center" wrapText="1"/>
    </xf>
    <xf numFmtId="0" fontId="10" fillId="0" borderId="13" xfId="1" applyFont="1" applyFill="1" applyBorder="1" applyAlignment="1" applyProtection="1">
      <alignment vertical="center" wrapText="1"/>
    </xf>
    <xf numFmtId="168" fontId="11" fillId="0" borderId="0" xfId="2" applyNumberFormat="1" applyFont="1" applyFill="1" applyBorder="1" applyAlignment="1">
      <alignment horizontal="center"/>
    </xf>
    <xf numFmtId="0" fontId="39" fillId="0" borderId="12" xfId="1" applyFont="1" applyFill="1" applyBorder="1" applyAlignment="1" applyProtection="1">
      <alignment horizontal="center" vertical="top"/>
    </xf>
    <xf numFmtId="0" fontId="11" fillId="0" borderId="0" xfId="0" applyFont="1" applyFill="1" applyBorder="1"/>
    <xf numFmtId="0" fontId="11" fillId="0" borderId="12" xfId="1" applyFont="1" applyFill="1" applyBorder="1" applyAlignment="1" applyProtection="1">
      <alignment horizontal="center" vertical="top"/>
    </xf>
    <xf numFmtId="165" fontId="11" fillId="0" borderId="13" xfId="1" applyNumberFormat="1" applyFont="1" applyFill="1" applyBorder="1" applyAlignment="1" applyProtection="1">
      <alignment horizontal="center" vertical="top"/>
    </xf>
    <xf numFmtId="165" fontId="11" fillId="0" borderId="15" xfId="0" applyNumberFormat="1" applyFont="1" applyFill="1" applyBorder="1" applyAlignment="1">
      <alignment horizontal="center"/>
    </xf>
    <xf numFmtId="0" fontId="34" fillId="0" borderId="0" xfId="0" applyFont="1" applyAlignment="1">
      <alignment vertical="center" wrapText="1"/>
    </xf>
    <xf numFmtId="165" fontId="8" fillId="0" borderId="0" xfId="0" applyNumberFormat="1" applyFont="1" applyFill="1"/>
    <xf numFmtId="165" fontId="8" fillId="0" borderId="0" xfId="0" applyNumberFormat="1" applyFont="1" applyFill="1" applyBorder="1"/>
    <xf numFmtId="0" fontId="8" fillId="0" borderId="18" xfId="0" applyFont="1" applyFill="1" applyBorder="1" applyAlignment="1">
      <alignment vertical="center"/>
    </xf>
    <xf numFmtId="0" fontId="8" fillId="0" borderId="18" xfId="0" applyFont="1" applyFill="1" applyBorder="1"/>
    <xf numFmtId="0" fontId="8" fillId="0" borderId="22" xfId="0" applyFont="1" applyFill="1" applyBorder="1"/>
    <xf numFmtId="0" fontId="10" fillId="0" borderId="14" xfId="1" applyFont="1" applyFill="1" applyBorder="1" applyAlignment="1" applyProtection="1">
      <alignment horizontal="center" vertical="top"/>
    </xf>
    <xf numFmtId="165" fontId="0" fillId="0" borderId="0" xfId="0" applyNumberFormat="1" applyBorder="1"/>
    <xf numFmtId="165" fontId="0" fillId="0" borderId="0" xfId="0" applyNumberFormat="1" applyFill="1" applyBorder="1" applyAlignment="1">
      <alignment horizontal="center"/>
    </xf>
    <xf numFmtId="0" fontId="32" fillId="0" borderId="0" xfId="0" applyFont="1" applyFill="1" applyBorder="1" applyAlignment="1">
      <alignment horizontal="center"/>
    </xf>
    <xf numFmtId="165" fontId="0" fillId="0" borderId="0" xfId="0" applyNumberFormat="1" applyBorder="1" applyAlignment="1">
      <alignment horizontal="center"/>
    </xf>
    <xf numFmtId="165" fontId="0" fillId="0" borderId="13" xfId="0" applyNumberFormat="1" applyBorder="1" applyAlignment="1">
      <alignment horizontal="center"/>
    </xf>
    <xf numFmtId="165" fontId="0" fillId="0" borderId="15" xfId="0" applyNumberFormat="1" applyBorder="1" applyAlignment="1">
      <alignment horizontal="center"/>
    </xf>
    <xf numFmtId="165" fontId="0" fillId="0" borderId="16" xfId="0" applyNumberFormat="1" applyBorder="1" applyAlignment="1">
      <alignment horizontal="center"/>
    </xf>
    <xf numFmtId="0" fontId="8" fillId="0" borderId="17" xfId="0" applyFont="1" applyFill="1" applyBorder="1" applyAlignment="1">
      <alignment horizontal="center" vertical="center"/>
    </xf>
    <xf numFmtId="0" fontId="9" fillId="0" borderId="18" xfId="0" applyFont="1" applyFill="1" applyBorder="1" applyAlignment="1">
      <alignment vertical="center"/>
    </xf>
    <xf numFmtId="165" fontId="11" fillId="0" borderId="0" xfId="92" applyNumberFormat="1" applyFill="1"/>
    <xf numFmtId="0" fontId="11" fillId="0" borderId="0" xfId="92" applyFill="1"/>
    <xf numFmtId="0" fontId="9" fillId="0" borderId="0" xfId="0" applyFont="1" applyFill="1"/>
    <xf numFmtId="0" fontId="30" fillId="0" borderId="12" xfId="0" applyFont="1" applyFill="1" applyBorder="1" applyAlignment="1">
      <alignment horizontal="center"/>
    </xf>
    <xf numFmtId="165" fontId="0" fillId="0" borderId="0" xfId="0" applyNumberFormat="1" applyFill="1"/>
    <xf numFmtId="0" fontId="27" fillId="0" borderId="0" xfId="0" applyFont="1" applyFill="1"/>
    <xf numFmtId="165" fontId="11" fillId="0" borderId="16" xfId="0" applyNumberFormat="1" applyFont="1" applyFill="1" applyBorder="1" applyAlignment="1">
      <alignment horizontal="center"/>
    </xf>
    <xf numFmtId="165" fontId="11" fillId="0" borderId="0" xfId="92" applyNumberFormat="1" applyFill="1" applyBorder="1"/>
    <xf numFmtId="0" fontId="8" fillId="0" borderId="0" xfId="0" applyFont="1" applyFill="1" applyBorder="1" applyAlignment="1">
      <alignment horizontal="center"/>
    </xf>
    <xf numFmtId="165" fontId="34" fillId="0" borderId="0" xfId="0" applyNumberFormat="1" applyFont="1" applyFill="1"/>
    <xf numFmtId="165" fontId="36" fillId="0" borderId="0" xfId="92" applyNumberFormat="1" applyFont="1" applyFill="1"/>
    <xf numFmtId="0" fontId="36" fillId="0" borderId="0" xfId="92" applyFont="1" applyFill="1"/>
    <xf numFmtId="0" fontId="8" fillId="0" borderId="0" xfId="0" applyFont="1" applyFill="1" applyAlignment="1">
      <alignment horizontal="center"/>
    </xf>
    <xf numFmtId="0" fontId="0" fillId="0" borderId="0" xfId="0" applyAlignment="1"/>
    <xf numFmtId="0" fontId="36" fillId="0" borderId="0" xfId="0" applyFont="1" applyFill="1" applyAlignment="1">
      <alignment vertical="center"/>
    </xf>
    <xf numFmtId="0" fontId="9" fillId="2" borderId="0" xfId="0" applyFont="1" applyFill="1" applyAlignment="1">
      <alignment horizontal="center" vertical="center"/>
    </xf>
    <xf numFmtId="0" fontId="9" fillId="2" borderId="15" xfId="0" applyFont="1" applyFill="1" applyBorder="1" applyAlignment="1">
      <alignment vertical="center"/>
    </xf>
    <xf numFmtId="0" fontId="38" fillId="2" borderId="0" xfId="0" applyFont="1" applyFill="1" applyAlignment="1">
      <alignment horizontal="center" vertical="center"/>
    </xf>
    <xf numFmtId="0" fontId="28" fillId="2" borderId="0" xfId="0" applyFont="1" applyFill="1" applyAlignment="1">
      <alignment horizontal="center" vertical="center"/>
    </xf>
    <xf numFmtId="165" fontId="30" fillId="2" borderId="0" xfId="92" applyNumberFormat="1" applyFont="1" applyFill="1" applyAlignment="1">
      <alignment vertical="center"/>
    </xf>
    <xf numFmtId="0" fontId="28" fillId="2" borderId="7" xfId="1" applyFont="1" applyFill="1" applyBorder="1" applyAlignment="1" applyProtection="1">
      <alignment horizontal="center" vertical="center" wrapText="1"/>
    </xf>
    <xf numFmtId="0" fontId="2" fillId="2" borderId="0" xfId="0" applyFont="1" applyFill="1" applyAlignment="1">
      <alignment horizontal="center"/>
    </xf>
    <xf numFmtId="165" fontId="11" fillId="2" borderId="0" xfId="92" applyNumberFormat="1" applyFill="1"/>
    <xf numFmtId="0" fontId="8" fillId="2" borderId="0" xfId="0" applyFont="1" applyFill="1" applyAlignment="1">
      <alignment horizontal="center"/>
    </xf>
    <xf numFmtId="0" fontId="29" fillId="2" borderId="17" xfId="1" applyFont="1" applyFill="1" applyBorder="1" applyAlignment="1" applyProtection="1">
      <alignment horizontal="center" vertical="top"/>
    </xf>
    <xf numFmtId="165" fontId="10" fillId="2" borderId="18" xfId="1" applyNumberFormat="1" applyFont="1" applyFill="1" applyBorder="1" applyAlignment="1" applyProtection="1">
      <alignment horizontal="center" vertical="top"/>
    </xf>
    <xf numFmtId="165" fontId="11" fillId="2" borderId="18" xfId="1" applyNumberFormat="1" applyFont="1" applyFill="1" applyBorder="1" applyAlignment="1" applyProtection="1">
      <alignment horizontal="center" vertical="top"/>
    </xf>
    <xf numFmtId="165" fontId="10" fillId="2" borderId="22" xfId="1" applyNumberFormat="1" applyFont="1" applyFill="1" applyBorder="1" applyAlignment="1" applyProtection="1">
      <alignment horizontal="center" vertical="top"/>
    </xf>
    <xf numFmtId="0" fontId="29" fillId="2" borderId="12" xfId="1" applyFont="1" applyFill="1" applyBorder="1" applyAlignment="1" applyProtection="1">
      <alignment horizontal="center" vertical="top"/>
    </xf>
    <xf numFmtId="165" fontId="10" fillId="2" borderId="0" xfId="1" applyNumberFormat="1" applyFont="1" applyFill="1" applyBorder="1" applyAlignment="1" applyProtection="1">
      <alignment horizontal="center" vertical="top"/>
    </xf>
    <xf numFmtId="165" fontId="11" fillId="2" borderId="0" xfId="1" applyNumberFormat="1" applyFont="1" applyFill="1" applyBorder="1" applyAlignment="1" applyProtection="1">
      <alignment horizontal="center" vertical="top"/>
    </xf>
    <xf numFmtId="165" fontId="10" fillId="2" borderId="13" xfId="1" applyNumberFormat="1" applyFont="1" applyFill="1" applyBorder="1" applyAlignment="1" applyProtection="1">
      <alignment horizontal="center" vertical="top"/>
    </xf>
    <xf numFmtId="165" fontId="8" fillId="2" borderId="0" xfId="0" applyNumberFormat="1" applyFont="1" applyFill="1" applyAlignment="1">
      <alignment horizontal="center"/>
    </xf>
    <xf numFmtId="165" fontId="11" fillId="2" borderId="0" xfId="0" applyNumberFormat="1" applyFont="1" applyFill="1" applyBorder="1" applyAlignment="1">
      <alignment horizontal="center"/>
    </xf>
    <xf numFmtId="0" fontId="11" fillId="2" borderId="0" xfId="0" applyFont="1" applyFill="1" applyBorder="1" applyAlignment="1">
      <alignment horizontal="center"/>
    </xf>
    <xf numFmtId="165" fontId="11" fillId="2" borderId="13" xfId="0" applyNumberFormat="1" applyFont="1" applyFill="1" applyBorder="1" applyAlignment="1">
      <alignment horizontal="center"/>
    </xf>
    <xf numFmtId="0" fontId="10" fillId="2" borderId="12" xfId="1" applyFont="1" applyFill="1" applyBorder="1" applyAlignment="1" applyProtection="1">
      <alignment horizontal="center" vertical="top"/>
    </xf>
    <xf numFmtId="0" fontId="33" fillId="2" borderId="12" xfId="0" applyFont="1" applyFill="1" applyBorder="1" applyAlignment="1">
      <alignment horizontal="center"/>
    </xf>
    <xf numFmtId="0" fontId="11" fillId="2" borderId="12" xfId="0" applyFont="1" applyFill="1" applyBorder="1" applyAlignment="1">
      <alignment horizontal="center"/>
    </xf>
    <xf numFmtId="165" fontId="0" fillId="2" borderId="0" xfId="0" applyNumberFormat="1" applyFill="1"/>
    <xf numFmtId="0" fontId="9" fillId="2" borderId="0" xfId="0" applyFont="1" applyFill="1" applyAlignment="1">
      <alignment horizontal="center"/>
    </xf>
    <xf numFmtId="165" fontId="9" fillId="2" borderId="0" xfId="0" applyNumberFormat="1" applyFont="1" applyFill="1" applyAlignment="1">
      <alignment horizontal="center"/>
    </xf>
    <xf numFmtId="0" fontId="11" fillId="2" borderId="13" xfId="0" applyFont="1" applyFill="1" applyBorder="1" applyAlignment="1">
      <alignment horizontal="center"/>
    </xf>
    <xf numFmtId="165" fontId="10" fillId="2" borderId="0" xfId="0" applyNumberFormat="1" applyFont="1" applyFill="1" applyBorder="1" applyAlignment="1">
      <alignment horizontal="center"/>
    </xf>
    <xf numFmtId="165" fontId="8" fillId="2" borderId="0" xfId="0" applyNumberFormat="1" applyFont="1" applyFill="1" applyBorder="1" applyAlignment="1">
      <alignment horizontal="center"/>
    </xf>
    <xf numFmtId="0" fontId="2" fillId="2" borderId="0" xfId="0" applyFont="1" applyFill="1" applyBorder="1" applyAlignment="1">
      <alignment horizontal="center"/>
    </xf>
    <xf numFmtId="0" fontId="11" fillId="2" borderId="0" xfId="92" applyFill="1"/>
    <xf numFmtId="0" fontId="8" fillId="2" borderId="12" xfId="0" applyFont="1" applyFill="1" applyBorder="1" applyAlignment="1">
      <alignment horizontal="center"/>
    </xf>
    <xf numFmtId="0" fontId="8" fillId="2" borderId="14" xfId="0" applyFont="1" applyFill="1" applyBorder="1" applyAlignment="1">
      <alignment horizontal="center"/>
    </xf>
    <xf numFmtId="165" fontId="8" fillId="2" borderId="15" xfId="0" applyNumberFormat="1" applyFont="1" applyFill="1" applyBorder="1" applyAlignment="1">
      <alignment horizontal="center"/>
    </xf>
    <xf numFmtId="165" fontId="11" fillId="2" borderId="15" xfId="0" applyNumberFormat="1" applyFont="1" applyFill="1" applyBorder="1" applyAlignment="1">
      <alignment horizontal="center"/>
    </xf>
    <xf numFmtId="165" fontId="10" fillId="2" borderId="15" xfId="1" applyNumberFormat="1" applyFont="1" applyFill="1" applyBorder="1" applyAlignment="1" applyProtection="1">
      <alignment horizontal="center" vertical="top"/>
    </xf>
    <xf numFmtId="165" fontId="8" fillId="2" borderId="16" xfId="0" applyNumberFormat="1" applyFont="1" applyFill="1" applyBorder="1" applyAlignment="1">
      <alignment horizontal="center"/>
    </xf>
    <xf numFmtId="0" fontId="8" fillId="2" borderId="0" xfId="0" applyFont="1" applyFill="1" applyBorder="1" applyAlignment="1">
      <alignment horizontal="center"/>
    </xf>
    <xf numFmtId="0" fontId="11" fillId="2" borderId="0" xfId="92" applyFill="1" applyBorder="1"/>
    <xf numFmtId="0" fontId="10" fillId="2" borderId="0" xfId="1" applyFont="1" applyFill="1" applyBorder="1" applyAlignment="1" applyProtection="1">
      <alignment horizontal="left" vertical="top"/>
    </xf>
    <xf numFmtId="0" fontId="27" fillId="2" borderId="0" xfId="0" applyFont="1" applyFill="1" applyAlignment="1">
      <alignment horizontal="center"/>
    </xf>
    <xf numFmtId="0" fontId="10" fillId="2" borderId="0" xfId="1" applyFont="1" applyFill="1" applyBorder="1" applyAlignment="1" applyProtection="1">
      <alignment horizontal="left" vertical="center" wrapText="1"/>
    </xf>
    <xf numFmtId="0" fontId="10" fillId="2" borderId="0" xfId="1" applyFont="1" applyFill="1" applyBorder="1" applyAlignment="1" applyProtection="1">
      <alignment vertical="top" wrapText="1"/>
    </xf>
    <xf numFmtId="0" fontId="34" fillId="2" borderId="0" xfId="0" applyFont="1" applyFill="1" applyAlignment="1">
      <alignment horizontal="left" vertical="center" wrapText="1"/>
    </xf>
    <xf numFmtId="0" fontId="41" fillId="2" borderId="0" xfId="0" applyFont="1" applyFill="1" applyAlignment="1">
      <alignment horizontal="center"/>
    </xf>
    <xf numFmtId="0" fontId="28" fillId="2" borderId="8" xfId="1" applyFont="1" applyFill="1" applyBorder="1" applyAlignment="1" applyProtection="1">
      <alignment horizontal="center" vertical="top" wrapText="1"/>
    </xf>
    <xf numFmtId="0" fontId="9" fillId="2" borderId="8" xfId="1" applyFont="1" applyFill="1" applyBorder="1" applyAlignment="1" applyProtection="1">
      <alignment horizontal="center" vertical="top" wrapText="1"/>
    </xf>
    <xf numFmtId="49" fontId="9" fillId="2" borderId="8" xfId="1" applyNumberFormat="1" applyFont="1" applyFill="1" applyBorder="1" applyAlignment="1" applyProtection="1">
      <alignment horizontal="center" vertical="top" wrapText="1"/>
    </xf>
    <xf numFmtId="0" fontId="28" fillId="2" borderId="11" xfId="1" applyFont="1" applyFill="1" applyBorder="1" applyAlignment="1" applyProtection="1">
      <alignment horizontal="center" vertical="top" wrapText="1"/>
    </xf>
    <xf numFmtId="0" fontId="40" fillId="0" borderId="7" xfId="1" applyFont="1" applyFill="1" applyBorder="1" applyAlignment="1" applyProtection="1">
      <alignment horizontal="center" vertical="center" wrapText="1"/>
    </xf>
    <xf numFmtId="0" fontId="40" fillId="0" borderId="31" xfId="1" applyFont="1" applyFill="1" applyBorder="1" applyAlignment="1" applyProtection="1">
      <alignment horizontal="center" vertical="center" wrapText="1"/>
    </xf>
    <xf numFmtId="0" fontId="40" fillId="0" borderId="27" xfId="1" applyFont="1" applyFill="1" applyBorder="1" applyAlignment="1" applyProtection="1">
      <alignment horizontal="center" vertical="center" wrapText="1"/>
    </xf>
    <xf numFmtId="0" fontId="29" fillId="2" borderId="19" xfId="1" applyFont="1" applyFill="1" applyBorder="1" applyAlignment="1" applyProtection="1">
      <alignment horizontal="center" vertical="center" wrapText="1"/>
    </xf>
    <xf numFmtId="0" fontId="29" fillId="2" borderId="30" xfId="1" applyFont="1" applyFill="1" applyBorder="1" applyAlignment="1" applyProtection="1">
      <alignment horizontal="center" vertical="center" wrapText="1"/>
    </xf>
    <xf numFmtId="0" fontId="37" fillId="0" borderId="9" xfId="0" applyFont="1" applyBorder="1" applyAlignment="1">
      <alignment horizontal="center"/>
    </xf>
    <xf numFmtId="0" fontId="37" fillId="0" borderId="21" xfId="0" applyFont="1" applyBorder="1" applyAlignment="1">
      <alignment horizontal="center"/>
    </xf>
    <xf numFmtId="0" fontId="37" fillId="0" borderId="20" xfId="0" applyFont="1" applyBorder="1" applyAlignment="1">
      <alignment horizontal="center"/>
    </xf>
    <xf numFmtId="0" fontId="37" fillId="0" borderId="10" xfId="0" applyFont="1" applyBorder="1" applyAlignment="1">
      <alignment horizontal="center"/>
    </xf>
    <xf numFmtId="0" fontId="29" fillId="2" borderId="5" xfId="1" applyFont="1" applyFill="1" applyBorder="1" applyAlignment="1" applyProtection="1">
      <alignment horizontal="center" vertical="center" wrapText="1"/>
    </xf>
    <xf numFmtId="0" fontId="29" fillId="2" borderId="28" xfId="1" applyFont="1" applyFill="1" applyBorder="1" applyAlignment="1" applyProtection="1">
      <alignment horizontal="center" vertical="center" wrapText="1"/>
    </xf>
    <xf numFmtId="0" fontId="3" fillId="0" borderId="0" xfId="0" applyFont="1" applyAlignment="1">
      <alignment horizontal="center"/>
    </xf>
  </cellXfs>
  <cellStyles count="100">
    <cellStyle name="Attribute" xfId="64"/>
    <cellStyle name="Attribute 2" xfId="99"/>
    <cellStyle name="CategoryHeading" xfId="65"/>
    <cellStyle name="Comma" xfId="2" builtinId="3"/>
    <cellStyle name="Comma [0] 2" xfId="20"/>
    <cellStyle name="Comma [0] 2 2" xfId="74"/>
    <cellStyle name="Comma [0] 3" xfId="51"/>
    <cellStyle name="Comma [0] 3 2" xfId="96"/>
    <cellStyle name="Comma 10" xfId="33"/>
    <cellStyle name="Comma 10 2" xfId="81"/>
    <cellStyle name="Comma 11" xfId="30"/>
    <cellStyle name="Comma 11 2" xfId="78"/>
    <cellStyle name="Comma 12" xfId="14"/>
    <cellStyle name="Comma 12 2" xfId="70"/>
    <cellStyle name="Comma 13" xfId="50"/>
    <cellStyle name="Comma 13 2" xfId="95"/>
    <cellStyle name="Comma 14" xfId="53"/>
    <cellStyle name="Comma 15" xfId="62"/>
    <cellStyle name="Comma 2" xfId="16"/>
    <cellStyle name="Comma 3" xfId="15"/>
    <cellStyle name="Comma 3 2" xfId="71"/>
    <cellStyle name="Comma 4" xfId="28"/>
    <cellStyle name="Comma 4 2" xfId="76"/>
    <cellStyle name="Comma 5" xfId="10"/>
    <cellStyle name="Comma 5 2" xfId="38"/>
    <cellStyle name="Comma 5 2 2" xfId="86"/>
    <cellStyle name="Comma 5 3" xfId="68"/>
    <cellStyle name="Comma 6" xfId="11"/>
    <cellStyle name="Comma 6 2" xfId="31"/>
    <cellStyle name="Comma 6 2 2" xfId="79"/>
    <cellStyle name="Comma 6 3" xfId="69"/>
    <cellStyle name="Comma 7" xfId="34"/>
    <cellStyle name="Comma 7 2" xfId="35"/>
    <cellStyle name="Comma 7 2 2" xfId="83"/>
    <cellStyle name="Comma 7 3" xfId="82"/>
    <cellStyle name="Comma 8" xfId="32"/>
    <cellStyle name="Comma 8 2" xfId="41"/>
    <cellStyle name="Comma 8 2 2" xfId="89"/>
    <cellStyle name="Comma 8 3" xfId="80"/>
    <cellStyle name="Comma 9" xfId="29"/>
    <cellStyle name="Comma 9 2" xfId="40"/>
    <cellStyle name="Comma 9 2 2" xfId="88"/>
    <cellStyle name="Comma 9 3" xfId="77"/>
    <cellStyle name="Currency [0] 2" xfId="19"/>
    <cellStyle name="Currency [0] 2 2" xfId="73"/>
    <cellStyle name="Currency [0] 3" xfId="49"/>
    <cellStyle name="Currency [0] 3 2" xfId="94"/>
    <cellStyle name="Currency 2" xfId="17"/>
    <cellStyle name="Currency 2 2" xfId="72"/>
    <cellStyle name="Currency 3" xfId="27"/>
    <cellStyle name="Currency 3 2" xfId="75"/>
    <cellStyle name="Currency 4" xfId="36"/>
    <cellStyle name="Currency 4 2" xfId="84"/>
    <cellStyle name="Currency 5" xfId="37"/>
    <cellStyle name="Currency 5 2" xfId="85"/>
    <cellStyle name="Currency 6" xfId="39"/>
    <cellStyle name="Currency 6 2" xfId="87"/>
    <cellStyle name="Currency 7" xfId="42"/>
    <cellStyle name="Currency 7 2" xfId="90"/>
    <cellStyle name="Currency 8" xfId="43"/>
    <cellStyle name="Currency 8 2" xfId="91"/>
    <cellStyle name="Currency 9" xfId="48"/>
    <cellStyle name="Currency 9 2" xfId="93"/>
    <cellStyle name="Hyperlink" xfId="52"/>
    <cellStyle name="Hyperlink 2" xfId="26"/>
    <cellStyle name="MajorHeading" xfId="63"/>
    <cellStyle name="Normal" xfId="0" builtinId="0"/>
    <cellStyle name="Normal 10" xfId="5"/>
    <cellStyle name="Normal 10 2" xfId="45"/>
    <cellStyle name="Normal 11" xfId="6"/>
    <cellStyle name="Normal 11 2 2" xfId="57"/>
    <cellStyle name="Normal 12" xfId="60"/>
    <cellStyle name="Normal 12 2" xfId="98"/>
    <cellStyle name="Normal 13" xfId="7"/>
    <cellStyle name="Normal 13 2" xfId="24"/>
    <cellStyle name="Normal 13 2 2" xfId="47"/>
    <cellStyle name="Normal 14" xfId="67"/>
    <cellStyle name="Normal 16" xfId="55"/>
    <cellStyle name="Normal 17" xfId="56"/>
    <cellStyle name="Normal 2" xfId="1"/>
    <cellStyle name="Normal 2 2" xfId="4"/>
    <cellStyle name="Normal 2 3" xfId="3"/>
    <cellStyle name="Normal 3" xfId="12"/>
    <cellStyle name="Normal 3 2" xfId="25"/>
    <cellStyle name="Normal 3 2 2" xfId="46"/>
    <cellStyle name="Normal 3 3" xfId="59"/>
    <cellStyle name="Normal 4" xfId="13"/>
    <cellStyle name="Normal 5" xfId="21"/>
    <cellStyle name="Normal 6" xfId="9"/>
    <cellStyle name="Normal 7" xfId="8"/>
    <cellStyle name="Normal 7 2" xfId="58"/>
    <cellStyle name="Normal 8" xfId="44"/>
    <cellStyle name="Normal 8 2" xfId="92"/>
    <cellStyle name="Normal 9" xfId="54"/>
    <cellStyle name="Normal 9 2" xfId="97"/>
    <cellStyle name="Percent 2" xfId="18"/>
    <cellStyle name="Percent 3" xfId="22"/>
    <cellStyle name="Style 1" xfId="23"/>
    <cellStyle name="subtotals" xfId="61"/>
    <cellStyle name="UnitValuation" xfId="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r>
              <a:rPr lang="en-US" sz="1100" b="1"/>
              <a:t>Chart 1: Capital ratios % </a:t>
            </a:r>
          </a:p>
        </c:rich>
      </c:tx>
      <c:layout>
        <c:manualLayout>
          <c:xMode val="edge"/>
          <c:yMode val="edge"/>
          <c:x val="0.28016063693597321"/>
          <c:y val="1.9724281938451219E-2"/>
        </c:manualLayout>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281385165293041"/>
          <c:y val="0.14130520262852433"/>
          <c:w val="0.78587271462862029"/>
          <c:h val="0.73331456415128182"/>
        </c:manualLayout>
      </c:layout>
      <c:lineChart>
        <c:grouping val="standard"/>
        <c:varyColors val="0"/>
        <c:ser>
          <c:idx val="0"/>
          <c:order val="0"/>
          <c:tx>
            <c:strRef>
              <c:f>'1Capital'!$B$5</c:f>
              <c:strCache>
                <c:ptCount val="1"/>
                <c:pt idx="0">
                  <c:v>Regulatory Capital to Risk Weighted Assets (LHS)</c:v>
                </c:pt>
              </c:strCache>
            </c:strRef>
          </c:tx>
          <c:spPr>
            <a:ln w="19050" cap="rnd" cmpd="sng">
              <a:solidFill>
                <a:srgbClr val="C00000"/>
              </a:solidFill>
              <a:round/>
            </a:ln>
            <a:effectLst>
              <a:outerShdw blurRad="50800" dist="50800" dir="5400000" sx="6000" sy="6000" algn="ctr" rotWithShape="0">
                <a:srgbClr val="000000">
                  <a:alpha val="43137"/>
                </a:srgbClr>
              </a:outerShdw>
            </a:effectLst>
          </c:spPr>
          <c:marker>
            <c:symbol val="none"/>
          </c:marker>
          <c:cat>
            <c:numRef>
              <c:f>'1Capital'!$A$12:$A$24</c:f>
              <c:numCache>
                <c:formatCode>General</c:formatCode>
                <c:ptCount val="13"/>
                <c:pt idx="1">
                  <c:v>2019</c:v>
                </c:pt>
                <c:pt idx="5">
                  <c:v>2020</c:v>
                </c:pt>
                <c:pt idx="9">
                  <c:v>2021</c:v>
                </c:pt>
                <c:pt idx="12">
                  <c:v>2022</c:v>
                </c:pt>
              </c:numCache>
            </c:numRef>
          </c:cat>
          <c:val>
            <c:numRef>
              <c:f>'1Capital'!$B$12:$B$24</c:f>
              <c:numCache>
                <c:formatCode>General</c:formatCode>
                <c:ptCount val="13"/>
                <c:pt idx="0">
                  <c:v>35</c:v>
                </c:pt>
                <c:pt idx="1">
                  <c:v>36.1</c:v>
                </c:pt>
                <c:pt idx="2">
                  <c:v>37.200000000000003</c:v>
                </c:pt>
                <c:pt idx="3">
                  <c:v>36</c:v>
                </c:pt>
                <c:pt idx="4">
                  <c:v>37.5</c:v>
                </c:pt>
                <c:pt idx="5">
                  <c:v>39.200000000000003</c:v>
                </c:pt>
                <c:pt idx="6">
                  <c:v>39.6</c:v>
                </c:pt>
                <c:pt idx="7">
                  <c:v>41.790437473817313</c:v>
                </c:pt>
                <c:pt idx="8">
                  <c:v>42.901215712842138</c:v>
                </c:pt>
                <c:pt idx="9">
                  <c:v>44.381263254532058</c:v>
                </c:pt>
                <c:pt idx="10">
                  <c:v>36.299999999999997</c:v>
                </c:pt>
                <c:pt idx="11">
                  <c:v>37.6</c:v>
                </c:pt>
                <c:pt idx="12">
                  <c:v>38.4</c:v>
                </c:pt>
              </c:numCache>
            </c:numRef>
          </c:val>
          <c:smooth val="0"/>
          <c:extLst>
            <c:ext xmlns:c16="http://schemas.microsoft.com/office/drawing/2014/chart" uri="{C3380CC4-5D6E-409C-BE32-E72D297353CC}">
              <c16:uniqueId val="{00000000-06E2-4F29-B3BE-F3B89BBD09AB}"/>
            </c:ext>
          </c:extLst>
        </c:ser>
        <c:ser>
          <c:idx val="1"/>
          <c:order val="1"/>
          <c:tx>
            <c:strRef>
              <c:f>'1Capital'!$C$5</c:f>
              <c:strCache>
                <c:ptCount val="1"/>
                <c:pt idx="0">
                  <c:v>Regulatory Tier 1 Capital  to Risk Weighted Assets (RHS)</c:v>
                </c:pt>
              </c:strCache>
            </c:strRef>
          </c:tx>
          <c:spPr>
            <a:ln w="19050" cap="rnd">
              <a:solidFill>
                <a:schemeClr val="accent1">
                  <a:lumMod val="75000"/>
                </a:schemeClr>
              </a:solidFill>
              <a:prstDash val="sysDash"/>
              <a:round/>
            </a:ln>
            <a:effectLst/>
          </c:spPr>
          <c:marker>
            <c:symbol val="none"/>
          </c:marker>
          <c:cat>
            <c:numRef>
              <c:f>'1Capital'!$A$12:$A$24</c:f>
              <c:numCache>
                <c:formatCode>General</c:formatCode>
                <c:ptCount val="13"/>
                <c:pt idx="1">
                  <c:v>2019</c:v>
                </c:pt>
                <c:pt idx="5">
                  <c:v>2020</c:v>
                </c:pt>
                <c:pt idx="9">
                  <c:v>2021</c:v>
                </c:pt>
                <c:pt idx="12">
                  <c:v>2022</c:v>
                </c:pt>
              </c:numCache>
            </c:numRef>
          </c:cat>
          <c:val>
            <c:numRef>
              <c:f>'1Capital'!$C$12:$C$24</c:f>
              <c:numCache>
                <c:formatCode>General</c:formatCode>
                <c:ptCount val="13"/>
                <c:pt idx="0">
                  <c:v>27.9</c:v>
                </c:pt>
                <c:pt idx="1">
                  <c:v>28.2</c:v>
                </c:pt>
                <c:pt idx="2">
                  <c:v>33.200000000000003</c:v>
                </c:pt>
                <c:pt idx="3">
                  <c:v>30.9</c:v>
                </c:pt>
                <c:pt idx="4">
                  <c:v>30.5</c:v>
                </c:pt>
                <c:pt idx="5">
                  <c:v>31.9</c:v>
                </c:pt>
                <c:pt idx="6">
                  <c:v>35.5</c:v>
                </c:pt>
                <c:pt idx="7">
                  <c:v>32.5</c:v>
                </c:pt>
                <c:pt idx="8">
                  <c:v>31.4</c:v>
                </c:pt>
                <c:pt idx="9">
                  <c:v>32.5</c:v>
                </c:pt>
                <c:pt idx="10">
                  <c:v>32.9</c:v>
                </c:pt>
                <c:pt idx="11">
                  <c:v>31.9</c:v>
                </c:pt>
                <c:pt idx="12">
                  <c:v>30.8</c:v>
                </c:pt>
              </c:numCache>
            </c:numRef>
          </c:val>
          <c:smooth val="0"/>
          <c:extLst>
            <c:ext xmlns:c16="http://schemas.microsoft.com/office/drawing/2014/chart" uri="{C3380CC4-5D6E-409C-BE32-E72D297353CC}">
              <c16:uniqueId val="{00000001-06E2-4F29-B3BE-F3B89BBD09AB}"/>
            </c:ext>
          </c:extLst>
        </c:ser>
        <c:dLbls>
          <c:showLegendKey val="0"/>
          <c:showVal val="0"/>
          <c:showCatName val="0"/>
          <c:showSerName val="0"/>
          <c:showPercent val="0"/>
          <c:showBubbleSize val="0"/>
        </c:dLbls>
        <c:smooth val="0"/>
        <c:axId val="1098762032"/>
        <c:axId val="1098759536"/>
      </c:lineChart>
      <c:catAx>
        <c:axId val="1098762032"/>
        <c:scaling>
          <c:orientation val="minMax"/>
        </c:scaling>
        <c:delete val="0"/>
        <c:axPos val="b"/>
        <c:numFmt formatCode="General" sourceLinked="1"/>
        <c:majorTickMark val="none"/>
        <c:minorTickMark val="none"/>
        <c:tickLblPos val="nextTo"/>
        <c:spPr>
          <a:noFill/>
          <a:ln w="22225" cap="flat" cmpd="sng" algn="ctr">
            <a:solidFill>
              <a:schemeClr val="tx1">
                <a:alpha val="92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098759536"/>
        <c:crosses val="autoZero"/>
        <c:auto val="1"/>
        <c:lblAlgn val="ctr"/>
        <c:lblOffset val="200"/>
        <c:tickLblSkip val="1"/>
        <c:tickMarkSkip val="2"/>
        <c:noMultiLvlLbl val="0"/>
      </c:catAx>
      <c:valAx>
        <c:axId val="1098759536"/>
        <c:scaling>
          <c:orientation val="minMax"/>
          <c:max val="50"/>
        </c:scaling>
        <c:delete val="0"/>
        <c:axPos val="l"/>
        <c:majorGridlines>
          <c:spPr>
            <a:ln w="3175" cap="flat" cmpd="sng" algn="ctr">
              <a:solidFill>
                <a:schemeClr val="bg2"/>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098762032"/>
        <c:crosses val="autoZero"/>
        <c:crossBetween val="between"/>
        <c:majorUnit val="10"/>
      </c:valAx>
      <c:spPr>
        <a:noFill/>
        <a:ln w="9525" cmpd="sng">
          <a:solidFill>
            <a:schemeClr val="tx1"/>
          </a:solidFill>
        </a:ln>
        <a:effectLst/>
      </c:spPr>
    </c:plotArea>
    <c:legend>
      <c:legendPos val="b"/>
      <c:layout>
        <c:manualLayout>
          <c:xMode val="edge"/>
          <c:yMode val="edge"/>
          <c:x val="0.10466092260618833"/>
          <c:y val="0.55617346184455974"/>
          <c:w val="0.74476199496804607"/>
          <c:h val="0.2470006008235371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alpha val="95000"/>
        </a:schemeClr>
      </a:solidFill>
      <a:round/>
    </a:ln>
    <a:effectLst/>
  </c:spPr>
  <c:txPr>
    <a:bodyPr/>
    <a:lstStyle/>
    <a:p>
      <a:pPr>
        <a:defRPr sz="800" b="0">
          <a:solidFill>
            <a:sysClr val="windowText" lastClr="000000"/>
          </a:solidFill>
          <a:latin typeface="+mn-lt"/>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l"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Book Antiqua" panose="02040602050305030304" pitchFamily="18" charset="0"/>
                <a:ea typeface="+mn-ea"/>
                <a:cs typeface="+mn-cs"/>
              </a:defRPr>
            </a:pPr>
            <a:r>
              <a:rPr lang="en-US" sz="1000" b="1">
                <a:latin typeface="Book Antiqua" panose="02040602050305030304" pitchFamily="18" charset="0"/>
              </a:rPr>
              <a:t>Chart 8: Trading Income to Total Income </a:t>
            </a:r>
            <a:r>
              <a:rPr lang="en-US" sz="1050" b="1" i="0" baseline="0">
                <a:effectLst/>
              </a:rPr>
              <a:t>%</a:t>
            </a:r>
            <a:endParaRPr lang="en-AU" sz="1000">
              <a:effectLst/>
            </a:endParaRPr>
          </a:p>
          <a:p>
            <a:pPr marL="0" marR="0" indent="0" algn="l" defTabSz="914400" rtl="0" eaLnBrk="1" fontAlgn="auto" latinLnBrk="0" hangingPunct="1">
              <a:lnSpc>
                <a:spcPct val="100000"/>
              </a:lnSpc>
              <a:spcBef>
                <a:spcPts val="0"/>
              </a:spcBef>
              <a:spcAft>
                <a:spcPts val="0"/>
              </a:spcAft>
              <a:buClrTx/>
              <a:buSzTx/>
              <a:buFontTx/>
              <a:buNone/>
              <a:tabLst/>
              <a:defRPr sz="1000" b="1">
                <a:latin typeface="Book Antiqua" panose="02040602050305030304" pitchFamily="18" charset="0"/>
              </a:defRPr>
            </a:pPr>
            <a:r>
              <a:rPr lang="en-US" sz="1000" b="1">
                <a:latin typeface="Book Antiqua" panose="02040602050305030304" pitchFamily="18" charset="0"/>
              </a:rPr>
              <a:t>, 2019q3</a:t>
            </a:r>
            <a:r>
              <a:rPr lang="en-US" sz="1000" b="1" baseline="0">
                <a:latin typeface="Book Antiqua" panose="02040602050305030304" pitchFamily="18" charset="0"/>
              </a:rPr>
              <a:t> to 2022q3</a:t>
            </a:r>
            <a:endParaRPr lang="en-US" sz="1000" b="1">
              <a:latin typeface="Book Antiqua" panose="02040602050305030304" pitchFamily="18" charset="0"/>
            </a:endParaRPr>
          </a:p>
        </c:rich>
      </c:tx>
      <c:overlay val="0"/>
      <c:spPr>
        <a:noFill/>
        <a:ln>
          <a:noFill/>
        </a:ln>
        <a:effectLst/>
      </c:spPr>
      <c:txPr>
        <a:bodyPr rot="0" spcFirstLastPara="1" vertOverflow="ellipsis" vert="horz" wrap="square" anchor="ctr" anchorCtr="1"/>
        <a:lstStyle/>
        <a:p>
          <a:pPr marL="0" marR="0" indent="0" algn="l" defTabSz="914400" rtl="0" eaLnBrk="1" fontAlgn="auto" latinLnBrk="0" hangingPunct="1">
            <a:lnSpc>
              <a:spcPct val="100000"/>
            </a:lnSpc>
            <a:spcBef>
              <a:spcPts val="0"/>
            </a:spcBef>
            <a:spcAft>
              <a:spcPts val="0"/>
            </a:spcAft>
            <a:buClrTx/>
            <a:buSzTx/>
            <a:buFontTx/>
            <a:buNone/>
            <a:tabLst/>
            <a:defRPr sz="1000" b="1" i="0" u="none" strike="noStrike" kern="1200" spc="0" baseline="0">
              <a:solidFill>
                <a:sysClr val="windowText" lastClr="000000"/>
              </a:solidFill>
              <a:latin typeface="Book Antiqua" panose="02040602050305030304" pitchFamily="18" charset="0"/>
              <a:ea typeface="+mn-ea"/>
              <a:cs typeface="+mn-cs"/>
            </a:defRPr>
          </a:pPr>
          <a:endParaRPr lang="en-US"/>
        </a:p>
      </c:txPr>
    </c:title>
    <c:autoTitleDeleted val="0"/>
    <c:plotArea>
      <c:layout/>
      <c:lineChart>
        <c:grouping val="standard"/>
        <c:varyColors val="0"/>
        <c:ser>
          <c:idx val="0"/>
          <c:order val="0"/>
          <c:tx>
            <c:strRef>
              <c:f>'8TradIncome'!$B$1</c:f>
              <c:strCache>
                <c:ptCount val="1"/>
                <c:pt idx="0">
                  <c:v>Trading Income to Total Income</c:v>
                </c:pt>
              </c:strCache>
            </c:strRef>
          </c:tx>
          <c:spPr>
            <a:ln w="22225" cap="rnd">
              <a:solidFill>
                <a:schemeClr val="tx1"/>
              </a:solidFill>
              <a:round/>
            </a:ln>
            <a:effectLst/>
          </c:spPr>
          <c:marker>
            <c:symbol val="none"/>
          </c:marker>
          <c:cat>
            <c:numRef>
              <c:f>'8TradIncome'!$A$8:$A$20</c:f>
              <c:numCache>
                <c:formatCode>General</c:formatCode>
                <c:ptCount val="13"/>
                <c:pt idx="1">
                  <c:v>2019</c:v>
                </c:pt>
                <c:pt idx="5">
                  <c:v>2020</c:v>
                </c:pt>
                <c:pt idx="9">
                  <c:v>2021</c:v>
                </c:pt>
                <c:pt idx="12">
                  <c:v>2022</c:v>
                </c:pt>
              </c:numCache>
            </c:numRef>
          </c:cat>
          <c:val>
            <c:numRef>
              <c:f>'8TradIncome'!$B$8:$B$20</c:f>
              <c:numCache>
                <c:formatCode>General</c:formatCode>
                <c:ptCount val="13"/>
                <c:pt idx="0">
                  <c:v>9.6</c:v>
                </c:pt>
                <c:pt idx="1">
                  <c:v>4.2</c:v>
                </c:pt>
                <c:pt idx="2">
                  <c:v>12.3</c:v>
                </c:pt>
                <c:pt idx="3">
                  <c:v>11</c:v>
                </c:pt>
                <c:pt idx="4">
                  <c:v>10</c:v>
                </c:pt>
                <c:pt idx="5">
                  <c:v>4</c:v>
                </c:pt>
                <c:pt idx="6">
                  <c:v>12.2</c:v>
                </c:pt>
                <c:pt idx="7">
                  <c:v>10.4</c:v>
                </c:pt>
                <c:pt idx="8">
                  <c:v>10</c:v>
                </c:pt>
                <c:pt idx="9">
                  <c:v>4.2399435250912942</c:v>
                </c:pt>
                <c:pt idx="10">
                  <c:v>13.7</c:v>
                </c:pt>
                <c:pt idx="11">
                  <c:v>11.3</c:v>
                </c:pt>
                <c:pt idx="12">
                  <c:v>11</c:v>
                </c:pt>
              </c:numCache>
            </c:numRef>
          </c:val>
          <c:smooth val="0"/>
          <c:extLst>
            <c:ext xmlns:c16="http://schemas.microsoft.com/office/drawing/2014/chart" uri="{C3380CC4-5D6E-409C-BE32-E72D297353CC}">
              <c16:uniqueId val="{00000000-22BC-494A-B39C-0113E7174238}"/>
            </c:ext>
          </c:extLst>
        </c:ser>
        <c:dLbls>
          <c:showLegendKey val="0"/>
          <c:showVal val="0"/>
          <c:showCatName val="0"/>
          <c:showSerName val="0"/>
          <c:showPercent val="0"/>
          <c:showBubbleSize val="0"/>
        </c:dLbls>
        <c:smooth val="0"/>
        <c:axId val="1005668752"/>
        <c:axId val="1005672080"/>
      </c:lineChart>
      <c:catAx>
        <c:axId val="100566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ook Antiqua" panose="02040602050305030304" pitchFamily="18" charset="0"/>
                <a:ea typeface="+mn-ea"/>
                <a:cs typeface="+mn-cs"/>
              </a:defRPr>
            </a:pPr>
            <a:endParaRPr lang="en-US"/>
          </a:p>
        </c:txPr>
        <c:crossAx val="1005672080"/>
        <c:crosses val="autoZero"/>
        <c:auto val="1"/>
        <c:lblAlgn val="ctr"/>
        <c:lblOffset val="100"/>
        <c:noMultiLvlLbl val="0"/>
      </c:catAx>
      <c:valAx>
        <c:axId val="1005672080"/>
        <c:scaling>
          <c:orientation val="minMax"/>
          <c:max val="14"/>
        </c:scaling>
        <c:delete val="0"/>
        <c:axPos val="l"/>
        <c:majorGridlines>
          <c:spPr>
            <a:ln w="12700" cap="flat" cmpd="sng" algn="ctr">
              <a:solidFill>
                <a:schemeClr val="tx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ook Antiqua" panose="02040602050305030304" pitchFamily="18" charset="0"/>
                <a:ea typeface="+mn-ea"/>
                <a:cs typeface="+mn-cs"/>
              </a:defRPr>
            </a:pPr>
            <a:endParaRPr lang="en-US"/>
          </a:p>
        </c:txPr>
        <c:crossAx val="1005668752"/>
        <c:crosses val="autoZero"/>
        <c:crossBetween val="between"/>
        <c:majorUnit val="2"/>
      </c:valAx>
      <c:spPr>
        <a:noFill/>
        <a:ln w="15875">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1" i="0" u="none" strike="noStrike" kern="1200" spc="0" baseline="0">
                <a:solidFill>
                  <a:sysClr val="windowText" lastClr="000000"/>
                </a:solidFill>
                <a:latin typeface="Book Antiqua" panose="02040602050305030304" pitchFamily="18" charset="0"/>
                <a:ea typeface="+mn-ea"/>
                <a:cs typeface="+mn-cs"/>
              </a:defRPr>
            </a:pPr>
            <a:r>
              <a:rPr lang="en-US" sz="1000" b="1">
                <a:solidFill>
                  <a:sysClr val="windowText" lastClr="000000"/>
                </a:solidFill>
                <a:latin typeface="Book Antiqua" panose="02040602050305030304" pitchFamily="18" charset="0"/>
              </a:rPr>
              <a:t>Chart</a:t>
            </a:r>
            <a:r>
              <a:rPr lang="en-US" sz="1000" b="1" baseline="0">
                <a:solidFill>
                  <a:sysClr val="windowText" lastClr="000000"/>
                </a:solidFill>
                <a:latin typeface="Book Antiqua" panose="02040602050305030304" pitchFamily="18" charset="0"/>
              </a:rPr>
              <a:t> 9: </a:t>
            </a:r>
            <a:r>
              <a:rPr lang="en-US" sz="1000" b="1">
                <a:solidFill>
                  <a:sysClr val="windowText" lastClr="000000"/>
                </a:solidFill>
                <a:latin typeface="Book Antiqua" panose="02040602050305030304" pitchFamily="18" charset="0"/>
              </a:rPr>
              <a:t>Personnel expenses to non interest expenses %, 2019q3</a:t>
            </a:r>
            <a:r>
              <a:rPr lang="en-US" sz="1000" b="1" baseline="0">
                <a:solidFill>
                  <a:sysClr val="windowText" lastClr="000000"/>
                </a:solidFill>
                <a:latin typeface="Book Antiqua" panose="02040602050305030304" pitchFamily="18" charset="0"/>
              </a:rPr>
              <a:t> to 2022q3 </a:t>
            </a:r>
            <a:endParaRPr lang="en-US" sz="1000" b="1">
              <a:solidFill>
                <a:sysClr val="windowText" lastClr="000000"/>
              </a:solidFill>
              <a:latin typeface="Book Antiqua" panose="02040602050305030304" pitchFamily="18" charset="0"/>
            </a:endParaRPr>
          </a:p>
        </c:rich>
      </c:tx>
      <c:overlay val="0"/>
      <c:spPr>
        <a:noFill/>
        <a:ln>
          <a:noFill/>
        </a:ln>
        <a:effectLst/>
      </c:spPr>
      <c:txPr>
        <a:bodyPr rot="0" spcFirstLastPara="1" vertOverflow="ellipsis" vert="horz" wrap="square" anchor="ctr" anchorCtr="1"/>
        <a:lstStyle/>
        <a:p>
          <a:pPr algn="l">
            <a:defRPr sz="1000" b="1" i="0" u="none" strike="noStrike" kern="1200" spc="0" baseline="0">
              <a:solidFill>
                <a:sysClr val="windowText" lastClr="000000"/>
              </a:solidFill>
              <a:latin typeface="Book Antiqua" panose="02040602050305030304" pitchFamily="18" charset="0"/>
              <a:ea typeface="+mn-ea"/>
              <a:cs typeface="+mn-cs"/>
            </a:defRPr>
          </a:pPr>
          <a:endParaRPr lang="en-US"/>
        </a:p>
      </c:txPr>
    </c:title>
    <c:autoTitleDeleted val="0"/>
    <c:plotArea>
      <c:layout>
        <c:manualLayout>
          <c:layoutTarget val="inner"/>
          <c:xMode val="edge"/>
          <c:yMode val="edge"/>
          <c:x val="7.6561136867661597E-2"/>
          <c:y val="0.1501184985012968"/>
          <c:w val="0.84335167618453721"/>
          <c:h val="0.61191911661929832"/>
        </c:manualLayout>
      </c:layout>
      <c:lineChart>
        <c:grouping val="standard"/>
        <c:varyColors val="0"/>
        <c:ser>
          <c:idx val="0"/>
          <c:order val="0"/>
          <c:tx>
            <c:strRef>
              <c:f>'9TI and Int Expense'!$B$1</c:f>
              <c:strCache>
                <c:ptCount val="1"/>
                <c:pt idx="0">
                  <c:v>Personnel expenses to non interest expenses</c:v>
                </c:pt>
              </c:strCache>
            </c:strRef>
          </c:tx>
          <c:spPr>
            <a:ln w="19050" cap="rnd">
              <a:solidFill>
                <a:schemeClr val="tx1"/>
              </a:solidFill>
              <a:round/>
            </a:ln>
            <a:effectLst/>
          </c:spPr>
          <c:marker>
            <c:symbol val="none"/>
          </c:marker>
          <c:cat>
            <c:numRef>
              <c:f>'9TI and Int Expense'!$A$8:$A$20</c:f>
              <c:numCache>
                <c:formatCode>General</c:formatCode>
                <c:ptCount val="13"/>
                <c:pt idx="1">
                  <c:v>2019</c:v>
                </c:pt>
                <c:pt idx="5">
                  <c:v>2020</c:v>
                </c:pt>
                <c:pt idx="9">
                  <c:v>2021</c:v>
                </c:pt>
                <c:pt idx="12">
                  <c:v>2022</c:v>
                </c:pt>
              </c:numCache>
            </c:numRef>
          </c:cat>
          <c:val>
            <c:numRef>
              <c:f>'9TI and Int Expense'!$B$8:$B$20</c:f>
              <c:numCache>
                <c:formatCode>0.0</c:formatCode>
                <c:ptCount val="13"/>
                <c:pt idx="0">
                  <c:v>33.6</c:v>
                </c:pt>
                <c:pt idx="1">
                  <c:v>40.200000000000003</c:v>
                </c:pt>
                <c:pt idx="2">
                  <c:v>33.6</c:v>
                </c:pt>
                <c:pt idx="3">
                  <c:v>37.200000000000003</c:v>
                </c:pt>
                <c:pt idx="4" formatCode="General">
                  <c:v>36.799999999999997</c:v>
                </c:pt>
                <c:pt idx="5" formatCode="General">
                  <c:v>41.4</c:v>
                </c:pt>
                <c:pt idx="6" formatCode="General">
                  <c:v>39.1</c:v>
                </c:pt>
                <c:pt idx="7" formatCode="General">
                  <c:v>37.799999999999997</c:v>
                </c:pt>
                <c:pt idx="8" formatCode="General">
                  <c:v>38.4</c:v>
                </c:pt>
                <c:pt idx="9">
                  <c:v>41</c:v>
                </c:pt>
                <c:pt idx="10" formatCode="General">
                  <c:v>39.4</c:v>
                </c:pt>
                <c:pt idx="11" formatCode="General">
                  <c:v>40.700000000000003</c:v>
                </c:pt>
                <c:pt idx="12" formatCode="General">
                  <c:v>39.799999999999997</c:v>
                </c:pt>
              </c:numCache>
            </c:numRef>
          </c:val>
          <c:smooth val="0"/>
          <c:extLst>
            <c:ext xmlns:c16="http://schemas.microsoft.com/office/drawing/2014/chart" uri="{C3380CC4-5D6E-409C-BE32-E72D297353CC}">
              <c16:uniqueId val="{00000000-3558-475C-8EE4-DB2401FA8ADC}"/>
            </c:ext>
          </c:extLst>
        </c:ser>
        <c:dLbls>
          <c:showLegendKey val="0"/>
          <c:showVal val="0"/>
          <c:showCatName val="0"/>
          <c:showSerName val="0"/>
          <c:showPercent val="0"/>
          <c:showBubbleSize val="0"/>
        </c:dLbls>
        <c:smooth val="0"/>
        <c:axId val="1005536064"/>
        <c:axId val="1005536480"/>
      </c:lineChart>
      <c:catAx>
        <c:axId val="10055360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ook Antiqua" panose="02040602050305030304" pitchFamily="18" charset="0"/>
                <a:ea typeface="+mn-ea"/>
                <a:cs typeface="+mn-cs"/>
              </a:defRPr>
            </a:pPr>
            <a:endParaRPr lang="en-US"/>
          </a:p>
        </c:txPr>
        <c:crossAx val="1005536480"/>
        <c:crosses val="autoZero"/>
        <c:auto val="1"/>
        <c:lblAlgn val="ctr"/>
        <c:lblOffset val="100"/>
        <c:noMultiLvlLbl val="0"/>
      </c:catAx>
      <c:valAx>
        <c:axId val="1005536480"/>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ook Antiqua" panose="02040602050305030304" pitchFamily="18" charset="0"/>
                <a:ea typeface="+mn-ea"/>
                <a:cs typeface="+mn-cs"/>
              </a:defRPr>
            </a:pPr>
            <a:endParaRPr lang="en-US"/>
          </a:p>
        </c:txPr>
        <c:crossAx val="1005536064"/>
        <c:crosses val="autoZero"/>
        <c:crossBetween val="between"/>
        <c:majorUnit val="10"/>
      </c:valAx>
      <c:spPr>
        <a:noFill/>
        <a:ln w="19050">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r>
              <a:rPr lang="en-US" sz="1000" b="1">
                <a:solidFill>
                  <a:sysClr val="windowText" lastClr="000000"/>
                </a:solidFill>
                <a:latin typeface="Book Antiqua" panose="02040602050305030304" pitchFamily="18" charset="0"/>
              </a:rPr>
              <a:t>Chart 10: Liqudity ratios %, 2019q3 - 2022q3)</a:t>
            </a:r>
          </a:p>
        </c:rich>
      </c:tx>
      <c:layout>
        <c:manualLayout>
          <c:xMode val="edge"/>
          <c:yMode val="edge"/>
          <c:x val="9.1752840540616554E-2"/>
          <c:y val="2.0092494804422677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1872738701101747E-2"/>
          <c:y val="0.10093653359775838"/>
          <c:w val="0.82972266237588654"/>
          <c:h val="0.52968826998548457"/>
        </c:manualLayout>
      </c:layout>
      <c:lineChart>
        <c:grouping val="stacked"/>
        <c:varyColors val="0"/>
        <c:ser>
          <c:idx val="0"/>
          <c:order val="0"/>
          <c:tx>
            <c:strRef>
              <c:f>'10Liquidity'!$B$2</c:f>
              <c:strCache>
                <c:ptCount val="1"/>
                <c:pt idx="0">
                  <c:v> Liquid Assets to Total Assets (LHS)</c:v>
                </c:pt>
              </c:strCache>
            </c:strRef>
          </c:tx>
          <c:spPr>
            <a:ln w="25400" cap="rnd">
              <a:solidFill>
                <a:schemeClr val="tx1"/>
              </a:solidFill>
              <a:round/>
            </a:ln>
            <a:effectLst/>
          </c:spPr>
          <c:marker>
            <c:symbol val="none"/>
          </c:marker>
          <c:cat>
            <c:numRef>
              <c:f>'10Liquidity'!$A$9:$A$21</c:f>
              <c:numCache>
                <c:formatCode>General</c:formatCode>
                <c:ptCount val="13"/>
                <c:pt idx="1">
                  <c:v>2019</c:v>
                </c:pt>
                <c:pt idx="5">
                  <c:v>2020</c:v>
                </c:pt>
                <c:pt idx="9">
                  <c:v>2021</c:v>
                </c:pt>
                <c:pt idx="12">
                  <c:v>2022</c:v>
                </c:pt>
              </c:numCache>
            </c:numRef>
          </c:cat>
          <c:val>
            <c:numRef>
              <c:f>'10Liquidity'!$B$9:$B$21</c:f>
              <c:numCache>
                <c:formatCode>General</c:formatCode>
                <c:ptCount val="13"/>
                <c:pt idx="0">
                  <c:v>17.5</c:v>
                </c:pt>
                <c:pt idx="1">
                  <c:v>17.7</c:v>
                </c:pt>
                <c:pt idx="2">
                  <c:v>16.3</c:v>
                </c:pt>
                <c:pt idx="3">
                  <c:v>16.7</c:v>
                </c:pt>
                <c:pt idx="4" formatCode="0.0">
                  <c:v>16</c:v>
                </c:pt>
                <c:pt idx="5">
                  <c:v>18.3</c:v>
                </c:pt>
                <c:pt idx="6" formatCode="0.0">
                  <c:v>17.899999999999999</c:v>
                </c:pt>
                <c:pt idx="7">
                  <c:v>18.600000000000001</c:v>
                </c:pt>
                <c:pt idx="8">
                  <c:v>18.2</c:v>
                </c:pt>
                <c:pt idx="9">
                  <c:v>18.899999999999999</c:v>
                </c:pt>
                <c:pt idx="10">
                  <c:v>19.7</c:v>
                </c:pt>
                <c:pt idx="11">
                  <c:v>17.399999999999999</c:v>
                </c:pt>
                <c:pt idx="12">
                  <c:v>19.899999999999999</c:v>
                </c:pt>
              </c:numCache>
            </c:numRef>
          </c:val>
          <c:smooth val="0"/>
          <c:extLst>
            <c:ext xmlns:c16="http://schemas.microsoft.com/office/drawing/2014/chart" uri="{C3380CC4-5D6E-409C-BE32-E72D297353CC}">
              <c16:uniqueId val="{00000000-1A6F-453E-90F4-CF5B8196704E}"/>
            </c:ext>
          </c:extLst>
        </c:ser>
        <c:dLbls>
          <c:showLegendKey val="0"/>
          <c:showVal val="0"/>
          <c:showCatName val="0"/>
          <c:showSerName val="0"/>
          <c:showPercent val="0"/>
          <c:showBubbleSize val="0"/>
        </c:dLbls>
        <c:marker val="1"/>
        <c:smooth val="0"/>
        <c:axId val="1108955872"/>
        <c:axId val="1108946720"/>
      </c:lineChart>
      <c:lineChart>
        <c:grouping val="stacked"/>
        <c:varyColors val="0"/>
        <c:ser>
          <c:idx val="1"/>
          <c:order val="1"/>
          <c:tx>
            <c:strRef>
              <c:f>'10Liquidity'!$C$2</c:f>
              <c:strCache>
                <c:ptCount val="1"/>
                <c:pt idx="0">
                  <c:v>Liquid Assets to Short term liabilities (RHS)</c:v>
                </c:pt>
              </c:strCache>
            </c:strRef>
          </c:tx>
          <c:spPr>
            <a:ln w="25400" cap="rnd">
              <a:solidFill>
                <a:schemeClr val="tx1"/>
              </a:solidFill>
              <a:prstDash val="sysDash"/>
              <a:round/>
            </a:ln>
            <a:effectLst/>
          </c:spPr>
          <c:marker>
            <c:symbol val="none"/>
          </c:marker>
          <c:cat>
            <c:numRef>
              <c:f>'10Liquidity'!$A$9:$A$21</c:f>
              <c:numCache>
                <c:formatCode>General</c:formatCode>
                <c:ptCount val="13"/>
                <c:pt idx="1">
                  <c:v>2019</c:v>
                </c:pt>
                <c:pt idx="5">
                  <c:v>2020</c:v>
                </c:pt>
                <c:pt idx="9">
                  <c:v>2021</c:v>
                </c:pt>
                <c:pt idx="12">
                  <c:v>2022</c:v>
                </c:pt>
              </c:numCache>
            </c:numRef>
          </c:cat>
          <c:val>
            <c:numRef>
              <c:f>'10Liquidity'!$C$9:$C$21</c:f>
              <c:numCache>
                <c:formatCode>General</c:formatCode>
                <c:ptCount val="13"/>
                <c:pt idx="0">
                  <c:v>23.8</c:v>
                </c:pt>
                <c:pt idx="1">
                  <c:v>24.1</c:v>
                </c:pt>
                <c:pt idx="2">
                  <c:v>22.4</c:v>
                </c:pt>
                <c:pt idx="3">
                  <c:v>22.6</c:v>
                </c:pt>
                <c:pt idx="4" formatCode="0.0">
                  <c:v>22</c:v>
                </c:pt>
                <c:pt idx="5">
                  <c:v>25.1</c:v>
                </c:pt>
                <c:pt idx="6">
                  <c:v>24.6</c:v>
                </c:pt>
                <c:pt idx="7">
                  <c:v>25.1</c:v>
                </c:pt>
                <c:pt idx="8">
                  <c:v>24.8</c:v>
                </c:pt>
                <c:pt idx="9">
                  <c:v>25.5</c:v>
                </c:pt>
                <c:pt idx="10">
                  <c:v>26.2</c:v>
                </c:pt>
                <c:pt idx="11">
                  <c:v>23.1</c:v>
                </c:pt>
                <c:pt idx="12">
                  <c:v>26.2</c:v>
                </c:pt>
              </c:numCache>
            </c:numRef>
          </c:val>
          <c:smooth val="0"/>
          <c:extLst>
            <c:ext xmlns:c16="http://schemas.microsoft.com/office/drawing/2014/chart" uri="{C3380CC4-5D6E-409C-BE32-E72D297353CC}">
              <c16:uniqueId val="{00000001-1A6F-453E-90F4-CF5B8196704E}"/>
            </c:ext>
          </c:extLst>
        </c:ser>
        <c:dLbls>
          <c:showLegendKey val="0"/>
          <c:showVal val="0"/>
          <c:showCatName val="0"/>
          <c:showSerName val="0"/>
          <c:showPercent val="0"/>
          <c:showBubbleSize val="0"/>
        </c:dLbls>
        <c:marker val="1"/>
        <c:smooth val="0"/>
        <c:axId val="1738166991"/>
        <c:axId val="1738164495"/>
      </c:lineChart>
      <c:catAx>
        <c:axId val="110895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8946720"/>
        <c:crosses val="autoZero"/>
        <c:auto val="1"/>
        <c:lblAlgn val="ctr"/>
        <c:lblOffset val="100"/>
        <c:noMultiLvlLbl val="0"/>
      </c:catAx>
      <c:valAx>
        <c:axId val="1108946720"/>
        <c:scaling>
          <c:orientation val="minMax"/>
          <c:max val="20"/>
        </c:scaling>
        <c:delete val="0"/>
        <c:axPos val="l"/>
        <c:majorGridlines>
          <c:spPr>
            <a:ln w="12700"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108955872"/>
        <c:crosses val="autoZero"/>
        <c:crossBetween val="between"/>
      </c:valAx>
      <c:valAx>
        <c:axId val="1738164495"/>
        <c:scaling>
          <c:orientation val="minMax"/>
          <c:max val="3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8166991"/>
        <c:crosses val="max"/>
        <c:crossBetween val="between"/>
        <c:majorUnit val="5"/>
      </c:valAx>
      <c:catAx>
        <c:axId val="1738166991"/>
        <c:scaling>
          <c:orientation val="minMax"/>
        </c:scaling>
        <c:delete val="1"/>
        <c:axPos val="b"/>
        <c:numFmt formatCode="General" sourceLinked="1"/>
        <c:majorTickMark val="out"/>
        <c:minorTickMark val="none"/>
        <c:tickLblPos val="nextTo"/>
        <c:crossAx val="1738164495"/>
        <c:crosses val="autoZero"/>
        <c:auto val="1"/>
        <c:lblAlgn val="ctr"/>
        <c:lblOffset val="100"/>
        <c:noMultiLvlLbl val="0"/>
      </c:catAx>
      <c:spPr>
        <a:solidFill>
          <a:sysClr val="window" lastClr="FFFFFF"/>
        </a:solidFill>
        <a:ln w="19050">
          <a:solidFill>
            <a:schemeClr val="tx1"/>
          </a:solidFill>
        </a:ln>
        <a:effectLst/>
      </c:spPr>
    </c:plotArea>
    <c:legend>
      <c:legendPos val="b"/>
      <c:layout>
        <c:manualLayout>
          <c:xMode val="edge"/>
          <c:yMode val="edge"/>
          <c:x val="9.2568699496335199E-2"/>
          <c:y val="0.78052829479172503"/>
          <c:w val="0.71407046046371991"/>
          <c:h val="0.162632179951345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19050" cap="flat" cmpd="sng" algn="ctr">
      <a:solidFill>
        <a:schemeClr val="tx1">
          <a:alpha val="9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Chart 3: Liquidity ratios, 2018 to 2020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'Liquidity average'!$C$2</c:f>
              <c:strCache>
                <c:ptCount val="1"/>
                <c:pt idx="0">
                  <c:v> Liquid Assets to Total Assets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'Liquidity average'!$B$3:$B$5</c:f>
              <c:strCache>
                <c:ptCount val="3"/>
                <c:pt idx="0">
                  <c:v>Jun -18 to Dec - 18</c:v>
                </c:pt>
                <c:pt idx="1">
                  <c:v>Mar  - 19 to Sep - 19</c:v>
                </c:pt>
                <c:pt idx="2">
                  <c:v>Dec - 19 to Jun - 20</c:v>
                </c:pt>
              </c:strCache>
            </c:strRef>
          </c:cat>
          <c:val>
            <c:numRef>
              <c:f>'Liquidity average'!$C$3:$C$5</c:f>
              <c:numCache>
                <c:formatCode>0.0</c:formatCode>
                <c:ptCount val="3"/>
                <c:pt idx="0" formatCode="General">
                  <c:v>15.8</c:v>
                </c:pt>
                <c:pt idx="1">
                  <c:v>16.7</c:v>
                </c:pt>
                <c:pt idx="2" formatCode="General">
                  <c:v>16.7</c:v>
                </c:pt>
              </c:numCache>
            </c:numRef>
          </c:val>
          <c:smooth val="0"/>
          <c:extLst>
            <c:ext xmlns:c16="http://schemas.microsoft.com/office/drawing/2014/chart" uri="{C3380CC4-5D6E-409C-BE32-E72D297353CC}">
              <c16:uniqueId val="{00000000-AD7A-4737-86A7-526DA475A77E}"/>
            </c:ext>
          </c:extLst>
        </c:ser>
        <c:ser>
          <c:idx val="1"/>
          <c:order val="1"/>
          <c:tx>
            <c:strRef>
              <c:f>'Liquidity average'!$D$2</c:f>
              <c:strCache>
                <c:ptCount val="1"/>
                <c:pt idx="0">
                  <c:v>Liquid Assets to Short term liabilities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'Liquidity average'!$B$3:$B$5</c:f>
              <c:strCache>
                <c:ptCount val="3"/>
                <c:pt idx="0">
                  <c:v>Jun -18 to Dec - 18</c:v>
                </c:pt>
                <c:pt idx="1">
                  <c:v>Mar  - 19 to Sep - 19</c:v>
                </c:pt>
                <c:pt idx="2">
                  <c:v>Dec - 19 to Jun - 20</c:v>
                </c:pt>
              </c:strCache>
            </c:strRef>
          </c:cat>
          <c:val>
            <c:numRef>
              <c:f>'Liquidity average'!$D$3:$D$5</c:f>
              <c:numCache>
                <c:formatCode>General</c:formatCode>
                <c:ptCount val="3"/>
                <c:pt idx="0">
                  <c:v>21.3</c:v>
                </c:pt>
                <c:pt idx="1">
                  <c:v>21.9</c:v>
                </c:pt>
                <c:pt idx="2">
                  <c:v>22.7</c:v>
                </c:pt>
              </c:numCache>
            </c:numRef>
          </c:val>
          <c:smooth val="0"/>
          <c:extLst>
            <c:ext xmlns:c16="http://schemas.microsoft.com/office/drawing/2014/chart" uri="{C3380CC4-5D6E-409C-BE32-E72D297353CC}">
              <c16:uniqueId val="{00000001-AD7A-4737-86A7-526DA475A77E}"/>
            </c:ext>
          </c:extLst>
        </c:ser>
        <c:dLbls>
          <c:showLegendKey val="0"/>
          <c:showVal val="0"/>
          <c:showCatName val="0"/>
          <c:showSerName val="0"/>
          <c:showPercent val="0"/>
          <c:showBubbleSize val="0"/>
        </c:dLbls>
        <c:marker val="1"/>
        <c:smooth val="0"/>
        <c:axId val="764836847"/>
        <c:axId val="764837263"/>
      </c:lineChart>
      <c:catAx>
        <c:axId val="7648368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837263"/>
        <c:crosses val="autoZero"/>
        <c:auto val="1"/>
        <c:lblAlgn val="ctr"/>
        <c:lblOffset val="100"/>
        <c:noMultiLvlLbl val="0"/>
      </c:catAx>
      <c:valAx>
        <c:axId val="764837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83684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Book Antiqua" panose="02040602050305030304" pitchFamily="18" charset="0"/>
                <a:ea typeface="+mn-ea"/>
                <a:cs typeface="+mn-cs"/>
              </a:defRPr>
            </a:pPr>
            <a:r>
              <a:rPr lang="en-US" sz="1000" b="1">
                <a:solidFill>
                  <a:sysClr val="windowText" lastClr="000000"/>
                </a:solidFill>
                <a:latin typeface="Book Antiqua" panose="02040602050305030304" pitchFamily="18" charset="0"/>
              </a:rPr>
              <a:t>Chart 11</a:t>
            </a:r>
            <a:r>
              <a:rPr lang="en-US" sz="1000" b="1" baseline="0">
                <a:solidFill>
                  <a:sysClr val="windowText" lastClr="000000"/>
                </a:solidFill>
                <a:latin typeface="Book Antiqua" panose="02040602050305030304" pitchFamily="18" charset="0"/>
              </a:rPr>
              <a:t> </a:t>
            </a:r>
            <a:r>
              <a:rPr lang="en-US" sz="1000" b="1">
                <a:solidFill>
                  <a:sysClr val="windowText" lastClr="000000"/>
                </a:solidFill>
                <a:latin typeface="Book Antiqua" panose="02040602050305030304" pitchFamily="18" charset="0"/>
              </a:rPr>
              <a:t>:Customer deposits to total (non-interbank) loans %, 2019q3 - 2022q3</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Book Antiqua" panose="02040602050305030304" pitchFamily="18" charset="0"/>
              <a:ea typeface="+mn-ea"/>
              <a:cs typeface="+mn-cs"/>
            </a:defRPr>
          </a:pPr>
          <a:endParaRPr lang="en-US"/>
        </a:p>
      </c:txPr>
    </c:title>
    <c:autoTitleDeleted val="0"/>
    <c:plotArea>
      <c:layout>
        <c:manualLayout>
          <c:layoutTarget val="inner"/>
          <c:xMode val="edge"/>
          <c:yMode val="edge"/>
          <c:x val="0.12026050917702782"/>
          <c:y val="0.13451407115777195"/>
          <c:w val="0.72223001467704173"/>
          <c:h val="0.63737751531058617"/>
        </c:manualLayout>
      </c:layout>
      <c:lineChart>
        <c:grouping val="stacked"/>
        <c:varyColors val="0"/>
        <c:ser>
          <c:idx val="0"/>
          <c:order val="0"/>
          <c:tx>
            <c:strRef>
              <c:f>'11Customer dep to toal loans'!$B$2</c:f>
              <c:strCache>
                <c:ptCount val="1"/>
                <c:pt idx="0">
                  <c:v>Customer deposits to total (non-interbank) loans</c:v>
                </c:pt>
              </c:strCache>
            </c:strRef>
          </c:tx>
          <c:spPr>
            <a:ln w="25400" cap="rnd">
              <a:solidFill>
                <a:schemeClr val="tx1"/>
              </a:solidFill>
              <a:round/>
            </a:ln>
            <a:effectLst/>
          </c:spPr>
          <c:marker>
            <c:symbol val="none"/>
          </c:marker>
          <c:cat>
            <c:numRef>
              <c:f>'11Customer dep to toal loans'!$A$9:$A$21</c:f>
              <c:numCache>
                <c:formatCode>General</c:formatCode>
                <c:ptCount val="13"/>
                <c:pt idx="1">
                  <c:v>2019</c:v>
                </c:pt>
                <c:pt idx="5">
                  <c:v>2020</c:v>
                </c:pt>
                <c:pt idx="9">
                  <c:v>2021</c:v>
                </c:pt>
                <c:pt idx="12">
                  <c:v>2022</c:v>
                </c:pt>
              </c:numCache>
            </c:numRef>
          </c:cat>
          <c:val>
            <c:numRef>
              <c:f>'11Customer dep to toal loans'!$B$9:$B$21</c:f>
              <c:numCache>
                <c:formatCode>0.0</c:formatCode>
                <c:ptCount val="13"/>
                <c:pt idx="0">
                  <c:v>136.69999999999999</c:v>
                </c:pt>
                <c:pt idx="1">
                  <c:v>140.30000000000001</c:v>
                </c:pt>
                <c:pt idx="2">
                  <c:v>137.9</c:v>
                </c:pt>
                <c:pt idx="3">
                  <c:v>143.80000000000001</c:v>
                </c:pt>
                <c:pt idx="4">
                  <c:v>143.6</c:v>
                </c:pt>
                <c:pt idx="5">
                  <c:v>152.4</c:v>
                </c:pt>
                <c:pt idx="6" formatCode="General">
                  <c:v>155.05347896792563</c:v>
                </c:pt>
                <c:pt idx="7" formatCode="General">
                  <c:v>163.76370281338171</c:v>
                </c:pt>
                <c:pt idx="8" formatCode="General">
                  <c:v>163.28188143603356</c:v>
                </c:pt>
                <c:pt idx="9" formatCode="General">
                  <c:v>167.8316645279493</c:v>
                </c:pt>
                <c:pt idx="10" formatCode="General">
                  <c:v>173.9</c:v>
                </c:pt>
                <c:pt idx="11" formatCode="General">
                  <c:v>174.9</c:v>
                </c:pt>
                <c:pt idx="12" formatCode="General">
                  <c:v>179.1</c:v>
                </c:pt>
              </c:numCache>
            </c:numRef>
          </c:val>
          <c:smooth val="0"/>
          <c:extLst>
            <c:ext xmlns:c16="http://schemas.microsoft.com/office/drawing/2014/chart" uri="{C3380CC4-5D6E-409C-BE32-E72D297353CC}">
              <c16:uniqueId val="{00000000-0E69-4645-B34B-6372A53374FC}"/>
            </c:ext>
          </c:extLst>
        </c:ser>
        <c:dLbls>
          <c:showLegendKey val="0"/>
          <c:showVal val="0"/>
          <c:showCatName val="0"/>
          <c:showSerName val="0"/>
          <c:showPercent val="0"/>
          <c:showBubbleSize val="0"/>
        </c:dLbls>
        <c:smooth val="0"/>
        <c:axId val="1819657039"/>
        <c:axId val="1819657455"/>
      </c:lineChart>
      <c:catAx>
        <c:axId val="1819657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19657455"/>
        <c:crosses val="autoZero"/>
        <c:auto val="1"/>
        <c:lblAlgn val="ctr"/>
        <c:lblOffset val="100"/>
        <c:noMultiLvlLbl val="0"/>
      </c:catAx>
      <c:valAx>
        <c:axId val="1819657455"/>
        <c:scaling>
          <c:orientation val="minMax"/>
          <c:max val="200"/>
          <c:min val="0"/>
        </c:scaling>
        <c:delete val="0"/>
        <c:axPos val="l"/>
        <c:majorGridlines>
          <c:spPr>
            <a:ln w="12700" cap="flat" cmpd="sng" algn="ctr">
              <a:solidFill>
                <a:schemeClr val="tx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19657039"/>
        <c:crosses val="autoZero"/>
        <c:crossBetween val="between"/>
        <c:majorUnit val="50"/>
      </c:valAx>
      <c:spPr>
        <a:solidFill>
          <a:sysClr val="window" lastClr="FFFFFF"/>
        </a:solidFill>
        <a:ln w="19050">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no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1" i="0" u="none" strike="noStrike" kern="1200" spc="0" baseline="0">
                <a:solidFill>
                  <a:schemeClr val="tx1"/>
                </a:solidFill>
                <a:latin typeface="Book Antiqua" panose="02040602050305030304" pitchFamily="18" charset="0"/>
                <a:ea typeface="+mn-ea"/>
                <a:cs typeface="+mn-cs"/>
              </a:defRPr>
            </a:pPr>
            <a:r>
              <a:rPr lang="en-US" sz="1000" b="1">
                <a:solidFill>
                  <a:schemeClr val="tx1"/>
                </a:solidFill>
                <a:latin typeface="Book Antiqua" panose="02040602050305030304" pitchFamily="18" charset="0"/>
              </a:rPr>
              <a:t>Chart 12: Net Open position in foreign exchange to capital %, 2019q3 to</a:t>
            </a:r>
            <a:r>
              <a:rPr lang="en-US" sz="1000" b="1" baseline="0">
                <a:solidFill>
                  <a:schemeClr val="tx1"/>
                </a:solidFill>
                <a:latin typeface="Book Antiqua" panose="02040602050305030304" pitchFamily="18" charset="0"/>
              </a:rPr>
              <a:t> 2022q3 </a:t>
            </a:r>
            <a:endParaRPr lang="en-US" sz="1000" b="1">
              <a:solidFill>
                <a:schemeClr val="tx1"/>
              </a:solidFill>
              <a:latin typeface="Book Antiqua" panose="02040602050305030304" pitchFamily="18" charset="0"/>
            </a:endParaRPr>
          </a:p>
        </c:rich>
      </c:tx>
      <c:overlay val="0"/>
      <c:spPr>
        <a:noFill/>
        <a:ln>
          <a:noFill/>
        </a:ln>
        <a:effectLst/>
      </c:spPr>
      <c:txPr>
        <a:bodyPr rot="0" spcFirstLastPara="1" vertOverflow="ellipsis" vert="horz" wrap="square" anchor="ctr" anchorCtr="1"/>
        <a:lstStyle/>
        <a:p>
          <a:pPr algn="l">
            <a:defRPr sz="1000" b="1" i="0" u="none" strike="noStrike" kern="1200" spc="0" baseline="0">
              <a:solidFill>
                <a:schemeClr val="tx1"/>
              </a:solidFill>
              <a:latin typeface="Book Antiqua" panose="02040602050305030304" pitchFamily="18" charset="0"/>
              <a:ea typeface="+mn-ea"/>
              <a:cs typeface="+mn-cs"/>
            </a:defRPr>
          </a:pPr>
          <a:endParaRPr lang="en-US"/>
        </a:p>
      </c:txPr>
    </c:title>
    <c:autoTitleDeleted val="0"/>
    <c:plotArea>
      <c:layout>
        <c:manualLayout>
          <c:layoutTarget val="inner"/>
          <c:xMode val="edge"/>
          <c:yMode val="edge"/>
          <c:x val="0.12514581764235994"/>
          <c:y val="0.13336577453365775"/>
          <c:w val="0.72644838525619082"/>
          <c:h val="0.6165989105376426"/>
        </c:manualLayout>
      </c:layout>
      <c:lineChart>
        <c:grouping val="standard"/>
        <c:varyColors val="0"/>
        <c:ser>
          <c:idx val="0"/>
          <c:order val="0"/>
          <c:tx>
            <c:strRef>
              <c:f>'12 Net Open position fx to cap'!$B$1</c:f>
              <c:strCache>
                <c:ptCount val="1"/>
                <c:pt idx="0">
                  <c:v>Net Open position in foreign exchange to capital</c:v>
                </c:pt>
              </c:strCache>
            </c:strRef>
          </c:tx>
          <c:spPr>
            <a:ln w="22225" cap="rnd">
              <a:solidFill>
                <a:schemeClr val="tx1"/>
              </a:solidFill>
              <a:round/>
            </a:ln>
            <a:effectLst/>
          </c:spPr>
          <c:marker>
            <c:symbol val="none"/>
          </c:marker>
          <c:cat>
            <c:numRef>
              <c:f>'12 Net Open position fx to cap'!$A$8:$A$20</c:f>
              <c:numCache>
                <c:formatCode>General</c:formatCode>
                <c:ptCount val="13"/>
                <c:pt idx="1">
                  <c:v>2019</c:v>
                </c:pt>
                <c:pt idx="5">
                  <c:v>2020</c:v>
                </c:pt>
                <c:pt idx="9">
                  <c:v>2021</c:v>
                </c:pt>
                <c:pt idx="12">
                  <c:v>2022</c:v>
                </c:pt>
              </c:numCache>
            </c:numRef>
          </c:cat>
          <c:val>
            <c:numRef>
              <c:f>'12 Net Open position fx to cap'!$B$8:$B$20</c:f>
              <c:numCache>
                <c:formatCode>0.0</c:formatCode>
                <c:ptCount val="13"/>
                <c:pt idx="0">
                  <c:v>13.5</c:v>
                </c:pt>
                <c:pt idx="1">
                  <c:v>13.7</c:v>
                </c:pt>
                <c:pt idx="2">
                  <c:v>12.4</c:v>
                </c:pt>
                <c:pt idx="3">
                  <c:v>12.2</c:v>
                </c:pt>
                <c:pt idx="4">
                  <c:v>13.1</c:v>
                </c:pt>
                <c:pt idx="5">
                  <c:v>13.4</c:v>
                </c:pt>
                <c:pt idx="6" formatCode="General">
                  <c:v>13.869703805910335</c:v>
                </c:pt>
                <c:pt idx="7" formatCode="General">
                  <c:v>13.220560216280067</c:v>
                </c:pt>
                <c:pt idx="8" formatCode="General">
                  <c:v>9.176972165789044</c:v>
                </c:pt>
                <c:pt idx="9" formatCode="General">
                  <c:v>15.302414087915416</c:v>
                </c:pt>
                <c:pt idx="10">
                  <c:v>15.9</c:v>
                </c:pt>
                <c:pt idx="11" formatCode="General">
                  <c:v>13.9</c:v>
                </c:pt>
                <c:pt idx="12" formatCode="General">
                  <c:v>9.6</c:v>
                </c:pt>
              </c:numCache>
            </c:numRef>
          </c:val>
          <c:smooth val="0"/>
          <c:extLst>
            <c:ext xmlns:c16="http://schemas.microsoft.com/office/drawing/2014/chart" uri="{C3380CC4-5D6E-409C-BE32-E72D297353CC}">
              <c16:uniqueId val="{00000000-73B5-46D5-B1F4-2CA07DAD494B}"/>
            </c:ext>
          </c:extLst>
        </c:ser>
        <c:dLbls>
          <c:showLegendKey val="0"/>
          <c:showVal val="0"/>
          <c:showCatName val="0"/>
          <c:showSerName val="0"/>
          <c:showPercent val="0"/>
          <c:showBubbleSize val="0"/>
        </c:dLbls>
        <c:smooth val="0"/>
        <c:axId val="470225167"/>
        <c:axId val="470229327"/>
      </c:lineChart>
      <c:catAx>
        <c:axId val="47022516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70229327"/>
        <c:crosses val="autoZero"/>
        <c:auto val="1"/>
        <c:lblAlgn val="ctr"/>
        <c:lblOffset val="100"/>
        <c:noMultiLvlLbl val="0"/>
      </c:catAx>
      <c:valAx>
        <c:axId val="470229327"/>
        <c:scaling>
          <c:orientation val="minMax"/>
          <c:max val="18"/>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70225167"/>
        <c:crosses val="autoZero"/>
        <c:crossBetween val="between"/>
      </c:valAx>
      <c:spPr>
        <a:noFill/>
        <a:ln w="15875">
          <a:solidFill>
            <a:schemeClr val="tx1"/>
          </a:solidFill>
        </a:ln>
        <a:effectLst/>
      </c:spPr>
    </c:plotArea>
    <c:legend>
      <c:legendPos val="b"/>
      <c:layout>
        <c:manualLayout>
          <c:xMode val="edge"/>
          <c:yMode val="edge"/>
          <c:x val="0.22072203583247746"/>
          <c:y val="0.89659329080215355"/>
          <c:w val="0.55855574574917266"/>
          <c:h val="5.47449087112286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AU" sz="1400" b="1">
                <a:solidFill>
                  <a:schemeClr val="tx1"/>
                </a:solidFill>
              </a:rPr>
              <a:t>Chart:</a:t>
            </a:r>
            <a:r>
              <a:rPr lang="en-AU" sz="1400" b="1" baseline="0">
                <a:solidFill>
                  <a:schemeClr val="tx1"/>
                </a:solidFill>
              </a:rPr>
              <a:t> 13 Real Estate Indicators (%)</a:t>
            </a:r>
            <a:endParaRPr lang="en-AU" sz="1400" b="1">
              <a:solidFill>
                <a:schemeClr val="tx1"/>
              </a:solidFill>
            </a:endParaRPr>
          </a:p>
        </c:rich>
      </c:tx>
      <c:layout>
        <c:manualLayout>
          <c:xMode val="edge"/>
          <c:yMode val="edge"/>
          <c:x val="0.10773600174978126"/>
          <c:y val="3.020496224379719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4675853018372707E-2"/>
          <c:y val="0.14023732470334413"/>
          <c:w val="0.89476859142607179"/>
          <c:h val="0.57303773921463697"/>
        </c:manualLayout>
      </c:layout>
      <c:lineChart>
        <c:grouping val="standard"/>
        <c:varyColors val="0"/>
        <c:ser>
          <c:idx val="0"/>
          <c:order val="0"/>
          <c:tx>
            <c:strRef>
              <c:f>'13 Real Estate Indicators'!$B$1</c:f>
              <c:strCache>
                <c:ptCount val="1"/>
                <c:pt idx="0">
                  <c:v>Residential real estate loans to gross loans(RHS)</c:v>
                </c:pt>
              </c:strCache>
            </c:strRef>
          </c:tx>
          <c:spPr>
            <a:ln w="19050" cap="rnd">
              <a:solidFill>
                <a:srgbClr val="C00000"/>
              </a:solidFill>
              <a:round/>
            </a:ln>
            <a:effectLst/>
          </c:spPr>
          <c:marker>
            <c:symbol val="none"/>
          </c:marker>
          <c:cat>
            <c:numRef>
              <c:f>'13 Real Estate Indicators'!$A$8:$A$20</c:f>
              <c:numCache>
                <c:formatCode>General</c:formatCode>
                <c:ptCount val="13"/>
                <c:pt idx="1">
                  <c:v>2019</c:v>
                </c:pt>
                <c:pt idx="5">
                  <c:v>2020</c:v>
                </c:pt>
                <c:pt idx="9">
                  <c:v>2021</c:v>
                </c:pt>
                <c:pt idx="12">
                  <c:v>2022</c:v>
                </c:pt>
              </c:numCache>
            </c:numRef>
          </c:cat>
          <c:val>
            <c:numRef>
              <c:f>'13 Real Estate Indicators'!$B$8:$B$20</c:f>
              <c:numCache>
                <c:formatCode>General</c:formatCode>
                <c:ptCount val="13"/>
                <c:pt idx="0">
                  <c:v>11.5</c:v>
                </c:pt>
                <c:pt idx="1">
                  <c:v>12.1</c:v>
                </c:pt>
                <c:pt idx="2" formatCode="0.0">
                  <c:v>12</c:v>
                </c:pt>
                <c:pt idx="3">
                  <c:v>12.6</c:v>
                </c:pt>
                <c:pt idx="4">
                  <c:v>13.1</c:v>
                </c:pt>
                <c:pt idx="5">
                  <c:v>13.6</c:v>
                </c:pt>
                <c:pt idx="6">
                  <c:v>13.887714417399147</c:v>
                </c:pt>
                <c:pt idx="7">
                  <c:v>13.7</c:v>
                </c:pt>
                <c:pt idx="8" formatCode="0.0">
                  <c:v>13.940764619362945</c:v>
                </c:pt>
                <c:pt idx="9" formatCode="0.0">
                  <c:v>13.913843623227464</c:v>
                </c:pt>
                <c:pt idx="10">
                  <c:v>13.6</c:v>
                </c:pt>
                <c:pt idx="11">
                  <c:v>15.3</c:v>
                </c:pt>
                <c:pt idx="12">
                  <c:v>15.3</c:v>
                </c:pt>
              </c:numCache>
            </c:numRef>
          </c:val>
          <c:smooth val="0"/>
          <c:extLst>
            <c:ext xmlns:c16="http://schemas.microsoft.com/office/drawing/2014/chart" uri="{C3380CC4-5D6E-409C-BE32-E72D297353CC}">
              <c16:uniqueId val="{00000000-AF64-4762-BEED-4D50A5C75091}"/>
            </c:ext>
          </c:extLst>
        </c:ser>
        <c:ser>
          <c:idx val="1"/>
          <c:order val="1"/>
          <c:tx>
            <c:strRef>
              <c:f>'13 Real Estate Indicators'!$C$1</c:f>
              <c:strCache>
                <c:ptCount val="1"/>
                <c:pt idx="0">
                  <c:v>Commercial real estate loans to gross loans (LHS)</c:v>
                </c:pt>
              </c:strCache>
            </c:strRef>
          </c:tx>
          <c:spPr>
            <a:ln w="19050" cap="rnd">
              <a:solidFill>
                <a:srgbClr val="0070C0"/>
              </a:solidFill>
              <a:round/>
            </a:ln>
            <a:effectLst/>
          </c:spPr>
          <c:marker>
            <c:symbol val="none"/>
          </c:marker>
          <c:cat>
            <c:numRef>
              <c:f>'13 Real Estate Indicators'!$A$8:$A$20</c:f>
              <c:numCache>
                <c:formatCode>General</c:formatCode>
                <c:ptCount val="13"/>
                <c:pt idx="1">
                  <c:v>2019</c:v>
                </c:pt>
                <c:pt idx="5">
                  <c:v>2020</c:v>
                </c:pt>
                <c:pt idx="9">
                  <c:v>2021</c:v>
                </c:pt>
                <c:pt idx="12">
                  <c:v>2022</c:v>
                </c:pt>
              </c:numCache>
            </c:numRef>
          </c:cat>
          <c:val>
            <c:numRef>
              <c:f>'13 Real Estate Indicators'!$C$8:$C$20</c:f>
              <c:numCache>
                <c:formatCode>General</c:formatCode>
                <c:ptCount val="13"/>
                <c:pt idx="0">
                  <c:v>4.7</c:v>
                </c:pt>
                <c:pt idx="1">
                  <c:v>4.8</c:v>
                </c:pt>
                <c:pt idx="2">
                  <c:v>4.7</c:v>
                </c:pt>
                <c:pt idx="3" formatCode="0.0">
                  <c:v>5</c:v>
                </c:pt>
                <c:pt idx="4">
                  <c:v>4.8</c:v>
                </c:pt>
                <c:pt idx="5" formatCode="0.0">
                  <c:v>5</c:v>
                </c:pt>
                <c:pt idx="6" formatCode="0.0">
                  <c:v>5</c:v>
                </c:pt>
                <c:pt idx="7">
                  <c:v>4.9000000000000004</c:v>
                </c:pt>
                <c:pt idx="8">
                  <c:v>4.5999999999999996</c:v>
                </c:pt>
                <c:pt idx="9">
                  <c:v>4.840467469696855</c:v>
                </c:pt>
                <c:pt idx="10">
                  <c:v>6.1</c:v>
                </c:pt>
                <c:pt idx="11">
                  <c:v>4.4000000000000004</c:v>
                </c:pt>
                <c:pt idx="12">
                  <c:v>4.2</c:v>
                </c:pt>
              </c:numCache>
            </c:numRef>
          </c:val>
          <c:smooth val="0"/>
          <c:extLst>
            <c:ext xmlns:c16="http://schemas.microsoft.com/office/drawing/2014/chart" uri="{C3380CC4-5D6E-409C-BE32-E72D297353CC}">
              <c16:uniqueId val="{00000001-AF64-4762-BEED-4D50A5C75091}"/>
            </c:ext>
          </c:extLst>
        </c:ser>
        <c:dLbls>
          <c:showLegendKey val="0"/>
          <c:showVal val="0"/>
          <c:showCatName val="0"/>
          <c:showSerName val="0"/>
          <c:showPercent val="0"/>
          <c:showBubbleSize val="0"/>
        </c:dLbls>
        <c:smooth val="0"/>
        <c:axId val="1341860864"/>
        <c:axId val="1341861280"/>
      </c:lineChart>
      <c:catAx>
        <c:axId val="134186086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341861280"/>
        <c:crosses val="autoZero"/>
        <c:auto val="1"/>
        <c:lblAlgn val="ctr"/>
        <c:lblOffset val="100"/>
        <c:noMultiLvlLbl val="0"/>
      </c:catAx>
      <c:valAx>
        <c:axId val="1341861280"/>
        <c:scaling>
          <c:orientation val="minMax"/>
          <c:max val="1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341860864"/>
        <c:crosses val="autoZero"/>
        <c:crossBetween val="between"/>
      </c:valAx>
      <c:spPr>
        <a:noFill/>
        <a:ln>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Chart</a:t>
            </a:r>
            <a:r>
              <a:rPr lang="en-US" b="1" baseline="0"/>
              <a:t> 5:</a:t>
            </a:r>
            <a:r>
              <a:rPr lang="en-US" b="1"/>
              <a:t>Real Esate Indicatiors, 2018 to 2020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'Real Esate Loan average'!$B$1</c:f>
              <c:strCache>
                <c:ptCount val="1"/>
                <c:pt idx="0">
                  <c:v>Residential real estate loans to gross loans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'Real Esate Loan average'!$A$2:$A$4</c:f>
              <c:strCache>
                <c:ptCount val="3"/>
                <c:pt idx="0">
                  <c:v>Jun -18 to Dec - 18</c:v>
                </c:pt>
                <c:pt idx="1">
                  <c:v>Mar  - 19 to Sep - 19</c:v>
                </c:pt>
                <c:pt idx="2">
                  <c:v>Dec - 19 to Jun - 20</c:v>
                </c:pt>
              </c:strCache>
            </c:strRef>
          </c:cat>
          <c:val>
            <c:numRef>
              <c:f>'Real Esate Loan average'!$B$2:$B$4</c:f>
              <c:numCache>
                <c:formatCode>0.0</c:formatCode>
                <c:ptCount val="3"/>
                <c:pt idx="0" formatCode="General">
                  <c:v>11.3</c:v>
                </c:pt>
                <c:pt idx="1">
                  <c:v>11</c:v>
                </c:pt>
                <c:pt idx="2" formatCode="General">
                  <c:v>11.9</c:v>
                </c:pt>
              </c:numCache>
            </c:numRef>
          </c:val>
          <c:smooth val="0"/>
          <c:extLst>
            <c:ext xmlns:c16="http://schemas.microsoft.com/office/drawing/2014/chart" uri="{C3380CC4-5D6E-409C-BE32-E72D297353CC}">
              <c16:uniqueId val="{00000000-B45A-4F6B-B717-9C523F37F43A}"/>
            </c:ext>
          </c:extLst>
        </c:ser>
        <c:ser>
          <c:idx val="1"/>
          <c:order val="1"/>
          <c:tx>
            <c:strRef>
              <c:f>'Real Esate Loan average'!$C$1</c:f>
              <c:strCache>
                <c:ptCount val="1"/>
                <c:pt idx="0">
                  <c:v>Commercial real estate loans to gross loans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'Real Esate Loan average'!$A$2:$A$4</c:f>
              <c:strCache>
                <c:ptCount val="3"/>
                <c:pt idx="0">
                  <c:v>Jun -18 to Dec - 18</c:v>
                </c:pt>
                <c:pt idx="1">
                  <c:v>Mar  - 19 to Sep - 19</c:v>
                </c:pt>
                <c:pt idx="2">
                  <c:v>Dec - 19 to Jun - 20</c:v>
                </c:pt>
              </c:strCache>
            </c:strRef>
          </c:cat>
          <c:val>
            <c:numRef>
              <c:f>'Real Esate Loan average'!$C$2:$C$4</c:f>
              <c:numCache>
                <c:formatCode>General</c:formatCode>
                <c:ptCount val="3"/>
                <c:pt idx="0" formatCode="0.0">
                  <c:v>5</c:v>
                </c:pt>
                <c:pt idx="1">
                  <c:v>5.2</c:v>
                </c:pt>
                <c:pt idx="2">
                  <c:v>4.9000000000000004</c:v>
                </c:pt>
              </c:numCache>
            </c:numRef>
          </c:val>
          <c:smooth val="0"/>
          <c:extLst>
            <c:ext xmlns:c16="http://schemas.microsoft.com/office/drawing/2014/chart" uri="{C3380CC4-5D6E-409C-BE32-E72D297353CC}">
              <c16:uniqueId val="{00000001-B45A-4F6B-B717-9C523F37F43A}"/>
            </c:ext>
          </c:extLst>
        </c:ser>
        <c:dLbls>
          <c:showLegendKey val="0"/>
          <c:showVal val="0"/>
          <c:showCatName val="0"/>
          <c:showSerName val="0"/>
          <c:showPercent val="0"/>
          <c:showBubbleSize val="0"/>
        </c:dLbls>
        <c:marker val="1"/>
        <c:smooth val="0"/>
        <c:axId val="777353343"/>
        <c:axId val="777352511"/>
      </c:lineChart>
      <c:catAx>
        <c:axId val="777353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352511"/>
        <c:crosses val="autoZero"/>
        <c:auto val="1"/>
        <c:lblAlgn val="ctr"/>
        <c:lblOffset val="100"/>
        <c:noMultiLvlLbl val="0"/>
      </c:catAx>
      <c:valAx>
        <c:axId val="777352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7353343"/>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Chart 5: Large exposures to capital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'Large Exposures average'!$B$2</c:f>
              <c:strCache>
                <c:ptCount val="1"/>
                <c:pt idx="0">
                  <c:v>Large exposures to capital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'Large Exposures average'!$A$3:$A$5</c:f>
              <c:strCache>
                <c:ptCount val="3"/>
                <c:pt idx="0">
                  <c:v>Jun -18 to Dec - 18</c:v>
                </c:pt>
                <c:pt idx="1">
                  <c:v>Mar  - 19 to Sep - 19</c:v>
                </c:pt>
                <c:pt idx="2">
                  <c:v>Dec - 19 to Jun - 20</c:v>
                </c:pt>
              </c:strCache>
            </c:strRef>
          </c:cat>
          <c:val>
            <c:numRef>
              <c:f>'Large Exposures average'!$B$3:$B$5</c:f>
              <c:numCache>
                <c:formatCode>0.0</c:formatCode>
                <c:ptCount val="3"/>
                <c:pt idx="0">
                  <c:v>86</c:v>
                </c:pt>
                <c:pt idx="1">
                  <c:v>62.3</c:v>
                </c:pt>
                <c:pt idx="2">
                  <c:v>55.4</c:v>
                </c:pt>
              </c:numCache>
            </c:numRef>
          </c:val>
          <c:smooth val="0"/>
          <c:extLst>
            <c:ext xmlns:c16="http://schemas.microsoft.com/office/drawing/2014/chart" uri="{C3380CC4-5D6E-409C-BE32-E72D297353CC}">
              <c16:uniqueId val="{00000000-9A62-4519-93C3-DEA7D7F7563D}"/>
            </c:ext>
          </c:extLst>
        </c:ser>
        <c:dLbls>
          <c:showLegendKey val="0"/>
          <c:showVal val="0"/>
          <c:showCatName val="0"/>
          <c:showSerName val="0"/>
          <c:showPercent val="0"/>
          <c:showBubbleSize val="0"/>
        </c:dLbls>
        <c:marker val="1"/>
        <c:smooth val="0"/>
        <c:axId val="781242911"/>
        <c:axId val="781244159"/>
      </c:lineChart>
      <c:catAx>
        <c:axId val="781242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244159"/>
        <c:crosses val="autoZero"/>
        <c:auto val="1"/>
        <c:lblAlgn val="ctr"/>
        <c:lblOffset val="100"/>
        <c:noMultiLvlLbl val="0"/>
      </c:catAx>
      <c:valAx>
        <c:axId val="78124415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1242911"/>
        <c:crosses val="autoZero"/>
        <c:crossBetween val="between"/>
      </c:valAx>
      <c:spPr>
        <a:solidFill>
          <a:schemeClr val="bg1"/>
        </a:solidFill>
        <a:ln>
          <a:noFill/>
        </a:ln>
        <a:effectLst/>
      </c:spPr>
    </c:plotArea>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Chart 6:Customer deposits to total (non-interbank) loans, 2018 to 2020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'Customer deps average'!$C$1</c:f>
              <c:strCache>
                <c:ptCount val="1"/>
                <c:pt idx="0">
                  <c:v>Customer deposits to total (non-interbank) loans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'Customer deps average'!$B$2:$B$4</c:f>
              <c:strCache>
                <c:ptCount val="3"/>
                <c:pt idx="0">
                  <c:v>Jun -18 to Dec - 18</c:v>
                </c:pt>
                <c:pt idx="1">
                  <c:v>Mar  - 19 to Sep - 19</c:v>
                </c:pt>
                <c:pt idx="2">
                  <c:v>Dec - 19 to Jun - 20</c:v>
                </c:pt>
              </c:strCache>
            </c:strRef>
          </c:cat>
          <c:val>
            <c:numRef>
              <c:f>'Customer deps average'!$C$2:$C$4</c:f>
              <c:numCache>
                <c:formatCode>0.0</c:formatCode>
                <c:ptCount val="3"/>
                <c:pt idx="0">
                  <c:v>141.5</c:v>
                </c:pt>
                <c:pt idx="1">
                  <c:v>137.1</c:v>
                </c:pt>
                <c:pt idx="2">
                  <c:v>139.80000000000001</c:v>
                </c:pt>
              </c:numCache>
            </c:numRef>
          </c:val>
          <c:smooth val="0"/>
          <c:extLst>
            <c:ext xmlns:c16="http://schemas.microsoft.com/office/drawing/2014/chart" uri="{C3380CC4-5D6E-409C-BE32-E72D297353CC}">
              <c16:uniqueId val="{00000000-76C5-4D31-AEEC-5ED06B82CC2F}"/>
            </c:ext>
          </c:extLst>
        </c:ser>
        <c:dLbls>
          <c:showLegendKey val="0"/>
          <c:showVal val="0"/>
          <c:showCatName val="0"/>
          <c:showSerName val="0"/>
          <c:showPercent val="0"/>
          <c:showBubbleSize val="0"/>
        </c:dLbls>
        <c:marker val="1"/>
        <c:smooth val="0"/>
        <c:axId val="764837679"/>
        <c:axId val="764833935"/>
      </c:lineChart>
      <c:catAx>
        <c:axId val="764837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833935"/>
        <c:crosses val="autoZero"/>
        <c:auto val="1"/>
        <c:lblAlgn val="ctr"/>
        <c:lblOffset val="100"/>
        <c:noMultiLvlLbl val="0"/>
      </c:catAx>
      <c:valAx>
        <c:axId val="7648339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4837679"/>
        <c:crosses val="autoZero"/>
        <c:crossBetween val="between"/>
      </c:valAx>
      <c:spPr>
        <a:solidFill>
          <a:schemeClr val="bg1"/>
        </a:solidFill>
        <a:ln>
          <a:noFill/>
        </a:ln>
        <a:effectLst/>
      </c:spPr>
    </c:plotArea>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Chart 1: Capital Indicatiors, 2018 to 2020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'Capital Average'!$C$2</c:f>
              <c:strCache>
                <c:ptCount val="1"/>
                <c:pt idx="0">
                  <c:v>Regulatory Capital to Risk Weighted Assets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'Capital Average'!$B$4:$B$6</c:f>
              <c:strCache>
                <c:ptCount val="3"/>
                <c:pt idx="0">
                  <c:v>Sep 18 to Mar 19</c:v>
                </c:pt>
                <c:pt idx="1">
                  <c:v>Jun 19 to Dec 19</c:v>
                </c:pt>
                <c:pt idx="2">
                  <c:v>Mar 20 to  Sep 20</c:v>
                </c:pt>
              </c:strCache>
            </c:strRef>
          </c:cat>
          <c:val>
            <c:numRef>
              <c:f>'Capital Average'!$C$4:$C$6</c:f>
              <c:numCache>
                <c:formatCode>General</c:formatCode>
                <c:ptCount val="3"/>
                <c:pt idx="0">
                  <c:v>36.5</c:v>
                </c:pt>
                <c:pt idx="1">
                  <c:v>35.799999999999997</c:v>
                </c:pt>
                <c:pt idx="2">
                  <c:v>36.299999999999997</c:v>
                </c:pt>
              </c:numCache>
            </c:numRef>
          </c:val>
          <c:smooth val="0"/>
          <c:extLst>
            <c:ext xmlns:c16="http://schemas.microsoft.com/office/drawing/2014/chart" uri="{C3380CC4-5D6E-409C-BE32-E72D297353CC}">
              <c16:uniqueId val="{00000000-1247-460F-9256-ABD8BD91448B}"/>
            </c:ext>
          </c:extLst>
        </c:ser>
        <c:ser>
          <c:idx val="1"/>
          <c:order val="1"/>
          <c:tx>
            <c:strRef>
              <c:f>'Capital Average'!$D$2</c:f>
              <c:strCache>
                <c:ptCount val="1"/>
                <c:pt idx="0">
                  <c:v>Regulatory Tier 1 Capital  to Risk Weighted Assets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'Capital Average'!$B$4:$B$6</c:f>
              <c:strCache>
                <c:ptCount val="3"/>
                <c:pt idx="0">
                  <c:v>Sep 18 to Mar 19</c:v>
                </c:pt>
                <c:pt idx="1">
                  <c:v>Jun 19 to Dec 19</c:v>
                </c:pt>
                <c:pt idx="2">
                  <c:v>Mar 20 to  Sep 20</c:v>
                </c:pt>
              </c:strCache>
            </c:strRef>
          </c:cat>
          <c:val>
            <c:numRef>
              <c:f>'Capital Average'!$D$4:$D$6</c:f>
              <c:numCache>
                <c:formatCode>General</c:formatCode>
                <c:ptCount val="3"/>
                <c:pt idx="0">
                  <c:v>29.3</c:v>
                </c:pt>
                <c:pt idx="1">
                  <c:v>29.8</c:v>
                </c:pt>
                <c:pt idx="2">
                  <c:v>30.5</c:v>
                </c:pt>
              </c:numCache>
            </c:numRef>
          </c:val>
          <c:smooth val="0"/>
          <c:extLst>
            <c:ext xmlns:c16="http://schemas.microsoft.com/office/drawing/2014/chart" uri="{C3380CC4-5D6E-409C-BE32-E72D297353CC}">
              <c16:uniqueId val="{00000001-1247-460F-9256-ABD8BD91448B}"/>
            </c:ext>
          </c:extLst>
        </c:ser>
        <c:dLbls>
          <c:showLegendKey val="0"/>
          <c:showVal val="0"/>
          <c:showCatName val="0"/>
          <c:showSerName val="0"/>
          <c:showPercent val="0"/>
          <c:showBubbleSize val="0"/>
        </c:dLbls>
        <c:marker val="1"/>
        <c:smooth val="0"/>
        <c:axId val="455146671"/>
        <c:axId val="455151663"/>
      </c:lineChart>
      <c:catAx>
        <c:axId val="455146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151663"/>
        <c:crosses val="autoZero"/>
        <c:auto val="1"/>
        <c:lblAlgn val="ctr"/>
        <c:lblOffset val="100"/>
        <c:noMultiLvlLbl val="0"/>
      </c:catAx>
      <c:valAx>
        <c:axId val="4551516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146671"/>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Chart 7: Foreign currency denominated loans and liabilities, 2018 to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'Foreign currency average'!$B$2</c:f>
              <c:strCache>
                <c:ptCount val="1"/>
                <c:pt idx="0">
                  <c:v>Foreign  currency -denominated loans to total loans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'Foreign currency average'!$A$3:$A$5</c:f>
              <c:strCache>
                <c:ptCount val="3"/>
                <c:pt idx="0">
                  <c:v>Jun -18 to Dec - 18</c:v>
                </c:pt>
                <c:pt idx="1">
                  <c:v>Mar  - 19 to Sep - 19</c:v>
                </c:pt>
                <c:pt idx="2">
                  <c:v>Dec - 19 to Jun - 20</c:v>
                </c:pt>
              </c:strCache>
            </c:strRef>
          </c:cat>
          <c:val>
            <c:numRef>
              <c:f>'Foreign currency average'!$B$3:$B$5</c:f>
              <c:numCache>
                <c:formatCode>0.0</c:formatCode>
                <c:ptCount val="3"/>
                <c:pt idx="0">
                  <c:v>5.9</c:v>
                </c:pt>
                <c:pt idx="1">
                  <c:v>5.9</c:v>
                </c:pt>
                <c:pt idx="2">
                  <c:v>5.6</c:v>
                </c:pt>
              </c:numCache>
            </c:numRef>
          </c:val>
          <c:smooth val="0"/>
          <c:extLst>
            <c:ext xmlns:c16="http://schemas.microsoft.com/office/drawing/2014/chart" uri="{C3380CC4-5D6E-409C-BE32-E72D297353CC}">
              <c16:uniqueId val="{00000000-CF40-47EE-B761-4BD7E465D8CC}"/>
            </c:ext>
          </c:extLst>
        </c:ser>
        <c:ser>
          <c:idx val="1"/>
          <c:order val="1"/>
          <c:tx>
            <c:strRef>
              <c:f>'Foreign currency average'!$C$2</c:f>
              <c:strCache>
                <c:ptCount val="1"/>
                <c:pt idx="0">
                  <c:v>Foreign currecy denominated liabilities to total liabilites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'Foreign currency average'!$A$3:$A$5</c:f>
              <c:strCache>
                <c:ptCount val="3"/>
                <c:pt idx="0">
                  <c:v>Jun -18 to Dec - 18</c:v>
                </c:pt>
                <c:pt idx="1">
                  <c:v>Mar  - 19 to Sep - 19</c:v>
                </c:pt>
                <c:pt idx="2">
                  <c:v>Dec - 19 to Jun - 20</c:v>
                </c:pt>
              </c:strCache>
            </c:strRef>
          </c:cat>
          <c:val>
            <c:numRef>
              <c:f>'Foreign currency average'!$C$3:$C$5</c:f>
              <c:numCache>
                <c:formatCode>General</c:formatCode>
                <c:ptCount val="3"/>
                <c:pt idx="0">
                  <c:v>3.3</c:v>
                </c:pt>
                <c:pt idx="1">
                  <c:v>3.1</c:v>
                </c:pt>
                <c:pt idx="2">
                  <c:v>3.6</c:v>
                </c:pt>
              </c:numCache>
            </c:numRef>
          </c:val>
          <c:smooth val="0"/>
          <c:extLst>
            <c:ext xmlns:c16="http://schemas.microsoft.com/office/drawing/2014/chart" uri="{C3380CC4-5D6E-409C-BE32-E72D297353CC}">
              <c16:uniqueId val="{00000001-CF40-47EE-B761-4BD7E465D8CC}"/>
            </c:ext>
          </c:extLst>
        </c:ser>
        <c:dLbls>
          <c:showLegendKey val="0"/>
          <c:showVal val="0"/>
          <c:showCatName val="0"/>
          <c:showSerName val="0"/>
          <c:showPercent val="0"/>
          <c:showBubbleSize val="0"/>
        </c:dLbls>
        <c:marker val="1"/>
        <c:smooth val="0"/>
        <c:axId val="456123791"/>
        <c:axId val="456121711"/>
      </c:lineChart>
      <c:catAx>
        <c:axId val="4561237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121711"/>
        <c:crosses val="autoZero"/>
        <c:auto val="1"/>
        <c:lblAlgn val="ctr"/>
        <c:lblOffset val="100"/>
        <c:noMultiLvlLbl val="0"/>
      </c:catAx>
      <c:valAx>
        <c:axId val="45612171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6123791"/>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Chart 2:Non Performing Loans, 2018 to 2020</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'NPLs average'!$C$2</c:f>
              <c:strCache>
                <c:ptCount val="1"/>
                <c:pt idx="0">
                  <c:v>NPLs net of Provision to Capital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'NPLs average'!$B$3:$B$5</c:f>
              <c:strCache>
                <c:ptCount val="3"/>
                <c:pt idx="0">
                  <c:v>Jun -18 to Dec - 18</c:v>
                </c:pt>
                <c:pt idx="1">
                  <c:v>Mar  - 19 to Sep - 19</c:v>
                </c:pt>
                <c:pt idx="2">
                  <c:v>Dec - 19 to Jun - 20</c:v>
                </c:pt>
              </c:strCache>
            </c:strRef>
          </c:cat>
          <c:val>
            <c:numRef>
              <c:f>'NPLs average'!$C$3:$C$5</c:f>
              <c:numCache>
                <c:formatCode>General</c:formatCode>
                <c:ptCount val="3"/>
                <c:pt idx="0">
                  <c:v>4.3</c:v>
                </c:pt>
                <c:pt idx="1">
                  <c:v>5.7</c:v>
                </c:pt>
                <c:pt idx="2">
                  <c:v>5.8</c:v>
                </c:pt>
              </c:numCache>
            </c:numRef>
          </c:val>
          <c:smooth val="0"/>
          <c:extLst>
            <c:ext xmlns:c16="http://schemas.microsoft.com/office/drawing/2014/chart" uri="{C3380CC4-5D6E-409C-BE32-E72D297353CC}">
              <c16:uniqueId val="{00000000-751E-4263-9CB1-4454A41B963D}"/>
            </c:ext>
          </c:extLst>
        </c:ser>
        <c:ser>
          <c:idx val="1"/>
          <c:order val="1"/>
          <c:tx>
            <c:strRef>
              <c:f>'NPLs average'!$D$2</c:f>
              <c:strCache>
                <c:ptCount val="1"/>
                <c:pt idx="0">
                  <c:v>NPLs to Total Gross Loans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'NPLs average'!$B$3:$B$5</c:f>
              <c:strCache>
                <c:ptCount val="3"/>
                <c:pt idx="0">
                  <c:v>Jun -18 to Dec - 18</c:v>
                </c:pt>
                <c:pt idx="1">
                  <c:v>Mar  - 19 to Sep - 19</c:v>
                </c:pt>
                <c:pt idx="2">
                  <c:v>Dec - 19 to Jun - 20</c:v>
                </c:pt>
              </c:strCache>
            </c:strRef>
          </c:cat>
          <c:val>
            <c:numRef>
              <c:f>'NPLs average'!$D$3:$D$5</c:f>
              <c:numCache>
                <c:formatCode>0.0</c:formatCode>
                <c:ptCount val="3"/>
                <c:pt idx="0" formatCode="General">
                  <c:v>3.1</c:v>
                </c:pt>
                <c:pt idx="1">
                  <c:v>4</c:v>
                </c:pt>
                <c:pt idx="2" formatCode="General">
                  <c:v>4.0999999999999996</c:v>
                </c:pt>
              </c:numCache>
            </c:numRef>
          </c:val>
          <c:smooth val="0"/>
          <c:extLst>
            <c:ext xmlns:c16="http://schemas.microsoft.com/office/drawing/2014/chart" uri="{C3380CC4-5D6E-409C-BE32-E72D297353CC}">
              <c16:uniqueId val="{00000001-751E-4263-9CB1-4454A41B963D}"/>
            </c:ext>
          </c:extLst>
        </c:ser>
        <c:dLbls>
          <c:showLegendKey val="0"/>
          <c:showVal val="0"/>
          <c:showCatName val="0"/>
          <c:showSerName val="0"/>
          <c:showPercent val="0"/>
          <c:showBubbleSize val="0"/>
        </c:dLbls>
        <c:marker val="1"/>
        <c:smooth val="0"/>
        <c:axId val="472202671"/>
        <c:axId val="472195183"/>
      </c:lineChart>
      <c:catAx>
        <c:axId val="472202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195183"/>
        <c:crosses val="autoZero"/>
        <c:auto val="1"/>
        <c:lblAlgn val="ctr"/>
        <c:lblOffset val="100"/>
        <c:noMultiLvlLbl val="0"/>
      </c:catAx>
      <c:valAx>
        <c:axId val="472195183"/>
        <c:scaling>
          <c:orientation val="minMax"/>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2202671"/>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1" i="0" u="none" strike="noStrike" kern="1200" spc="0" baseline="0">
                <a:solidFill>
                  <a:sysClr val="windowText" lastClr="000000"/>
                </a:solidFill>
                <a:latin typeface="Book Antiqua" panose="02040602050305030304" pitchFamily="18" charset="0"/>
                <a:ea typeface="+mn-ea"/>
                <a:cs typeface="+mn-cs"/>
              </a:defRPr>
            </a:pPr>
            <a:r>
              <a:rPr lang="en-US" sz="1050" b="1" baseline="0"/>
              <a:t>Capital to assets %</a:t>
            </a:r>
          </a:p>
        </c:rich>
      </c:tx>
      <c:overlay val="0"/>
      <c:spPr>
        <a:noFill/>
        <a:ln>
          <a:noFill/>
        </a:ln>
        <a:effectLst/>
      </c:spPr>
      <c:txPr>
        <a:bodyPr rot="0" spcFirstLastPara="1" vertOverflow="ellipsis" vert="horz" wrap="square" anchor="ctr" anchorCtr="1"/>
        <a:lstStyle/>
        <a:p>
          <a:pPr algn="l">
            <a:defRPr sz="1000" b="1" i="0" u="none" strike="noStrike" kern="1200" spc="0" baseline="0">
              <a:solidFill>
                <a:sysClr val="windowText" lastClr="000000"/>
              </a:solidFill>
              <a:latin typeface="Book Antiqua" panose="02040602050305030304" pitchFamily="18" charset="0"/>
              <a:ea typeface="+mn-ea"/>
              <a:cs typeface="+mn-cs"/>
            </a:defRPr>
          </a:pPr>
          <a:endParaRPr lang="en-US"/>
        </a:p>
      </c:txPr>
    </c:title>
    <c:autoTitleDeleted val="0"/>
    <c:plotArea>
      <c:layout>
        <c:manualLayout>
          <c:layoutTarget val="inner"/>
          <c:xMode val="edge"/>
          <c:yMode val="edge"/>
          <c:x val="8.4785234232125334E-2"/>
          <c:y val="0.15936662723215619"/>
          <c:w val="0.85217352334245344"/>
          <c:h val="0.55711312450997796"/>
        </c:manualLayout>
      </c:layout>
      <c:lineChart>
        <c:grouping val="stacked"/>
        <c:varyColors val="0"/>
        <c:ser>
          <c:idx val="1"/>
          <c:order val="0"/>
          <c:tx>
            <c:strRef>
              <c:f>'2Capital to Assets'!$C$3</c:f>
              <c:strCache>
                <c:ptCount val="1"/>
                <c:pt idx="0">
                  <c:v>Capital to Assets</c:v>
                </c:pt>
              </c:strCache>
            </c:strRef>
          </c:tx>
          <c:spPr>
            <a:ln w="19050" cap="rnd">
              <a:solidFill>
                <a:srgbClr val="C00000"/>
              </a:solidFill>
              <a:round/>
            </a:ln>
            <a:effectLst/>
          </c:spPr>
          <c:marker>
            <c:symbol val="none"/>
          </c:marker>
          <c:cat>
            <c:numRef>
              <c:f>'2Capital to Assets'!$B$10:$B$22</c:f>
              <c:numCache>
                <c:formatCode>General</c:formatCode>
                <c:ptCount val="13"/>
                <c:pt idx="1">
                  <c:v>2019</c:v>
                </c:pt>
                <c:pt idx="5">
                  <c:v>2020</c:v>
                </c:pt>
                <c:pt idx="9">
                  <c:v>2021</c:v>
                </c:pt>
                <c:pt idx="12">
                  <c:v>2022</c:v>
                </c:pt>
              </c:numCache>
            </c:numRef>
          </c:cat>
          <c:val>
            <c:numRef>
              <c:f>'2Capital to Assets'!$C$10:$C$22</c:f>
              <c:numCache>
                <c:formatCode>0.0</c:formatCode>
                <c:ptCount val="13"/>
                <c:pt idx="0">
                  <c:v>14</c:v>
                </c:pt>
                <c:pt idx="1">
                  <c:v>14</c:v>
                </c:pt>
                <c:pt idx="2">
                  <c:v>16.399999999999999</c:v>
                </c:pt>
                <c:pt idx="3">
                  <c:v>14.9</c:v>
                </c:pt>
                <c:pt idx="4" formatCode="General">
                  <c:v>14.6</c:v>
                </c:pt>
                <c:pt idx="5" formatCode="General">
                  <c:v>14.5</c:v>
                </c:pt>
                <c:pt idx="6" formatCode="General">
                  <c:v>16.106451759218558</c:v>
                </c:pt>
                <c:pt idx="7">
                  <c:v>14</c:v>
                </c:pt>
                <c:pt idx="8" formatCode="General">
                  <c:v>13.5</c:v>
                </c:pt>
                <c:pt idx="9" formatCode="General">
                  <c:v>13.5</c:v>
                </c:pt>
                <c:pt idx="10">
                  <c:v>13.4</c:v>
                </c:pt>
                <c:pt idx="11" formatCode="General">
                  <c:v>13.2</c:v>
                </c:pt>
                <c:pt idx="12" formatCode="General">
                  <c:v>12.6</c:v>
                </c:pt>
              </c:numCache>
            </c:numRef>
          </c:val>
          <c:smooth val="0"/>
          <c:extLst>
            <c:ext xmlns:c16="http://schemas.microsoft.com/office/drawing/2014/chart" uri="{C3380CC4-5D6E-409C-BE32-E72D297353CC}">
              <c16:uniqueId val="{00000000-9F78-42E0-9C60-5D77D859A003}"/>
            </c:ext>
          </c:extLst>
        </c:ser>
        <c:dLbls>
          <c:showLegendKey val="0"/>
          <c:showVal val="0"/>
          <c:showCatName val="0"/>
          <c:showSerName val="0"/>
          <c:showPercent val="0"/>
          <c:showBubbleSize val="0"/>
        </c:dLbls>
        <c:smooth val="0"/>
        <c:axId val="1745755247"/>
        <c:axId val="1819655791"/>
      </c:lineChart>
      <c:catAx>
        <c:axId val="1745755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ook Antiqua" panose="02040602050305030304" pitchFamily="18" charset="0"/>
                <a:ea typeface="+mn-ea"/>
                <a:cs typeface="+mn-cs"/>
              </a:defRPr>
            </a:pPr>
            <a:endParaRPr lang="en-US"/>
          </a:p>
        </c:txPr>
        <c:crossAx val="1819655791"/>
        <c:crosses val="autoZero"/>
        <c:auto val="1"/>
        <c:lblAlgn val="ctr"/>
        <c:lblOffset val="100"/>
        <c:noMultiLvlLbl val="0"/>
      </c:catAx>
      <c:valAx>
        <c:axId val="1819655791"/>
        <c:scaling>
          <c:orientation val="minMax"/>
          <c:max val="20"/>
        </c:scaling>
        <c:delete val="0"/>
        <c:axPos val="l"/>
        <c:majorGridlines>
          <c:spPr>
            <a:ln w="12700"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ook Antiqua" panose="02040602050305030304" pitchFamily="18" charset="0"/>
                <a:ea typeface="+mn-ea"/>
                <a:cs typeface="+mn-cs"/>
              </a:defRPr>
            </a:pPr>
            <a:endParaRPr lang="en-US"/>
          </a:p>
        </c:txPr>
        <c:crossAx val="1745755247"/>
        <c:crosses val="autoZero"/>
        <c:crossBetween val="between"/>
      </c:valAx>
      <c:spPr>
        <a:solidFill>
          <a:sysClr val="window" lastClr="FFFFFF"/>
        </a:solidFill>
        <a:ln w="19050">
          <a:solidFill>
            <a:sysClr val="windowText" lastClr="000000"/>
          </a:solidFill>
        </a:ln>
        <a:effectLst/>
      </c:spPr>
    </c:plotArea>
    <c:legend>
      <c:legendPos val="b"/>
      <c:layout>
        <c:manualLayout>
          <c:xMode val="edge"/>
          <c:yMode val="edge"/>
          <c:x val="0.29871016995625499"/>
          <c:y val="0.89056924397290949"/>
          <c:w val="0.31551104932470597"/>
          <c:h val="5.407174620401274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ook Antiqua" panose="02040602050305030304" pitchFamily="18" charset="0"/>
              <a:ea typeface="+mn-ea"/>
              <a:cs typeface="+mn-cs"/>
            </a:defRPr>
          </a:pPr>
          <a:endParaRPr lang="en-US"/>
        </a:p>
      </c:txPr>
    </c:legend>
    <c:plotVisOnly val="1"/>
    <c:dispBlanksAs val="gap"/>
    <c:showDLblsOverMax val="0"/>
  </c:chart>
  <c:spPr>
    <a:noFill/>
    <a:ln w="19050" cap="flat" cmpd="sng" algn="ctr">
      <a:solidFill>
        <a:sysClr val="windowText" lastClr="000000"/>
      </a:solidFill>
      <a:round/>
    </a:ln>
    <a:effectLst/>
  </c:spPr>
  <c:txPr>
    <a:bodyPr/>
    <a:lstStyle/>
    <a:p>
      <a:pPr>
        <a:defRPr>
          <a:solidFill>
            <a:sysClr val="windowText" lastClr="000000"/>
          </a:solidFill>
          <a:latin typeface="Book Antiqua" panose="0204060205030503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Book Antiqua" panose="02040602050305030304" pitchFamily="18" charset="0"/>
                <a:ea typeface="+mn-ea"/>
                <a:cs typeface="+mn-cs"/>
              </a:defRPr>
            </a:pPr>
            <a:r>
              <a:rPr lang="en-US" sz="1000" b="1">
                <a:solidFill>
                  <a:sysClr val="windowText" lastClr="000000"/>
                </a:solidFill>
                <a:latin typeface="Book Antiqua" panose="02040602050305030304" pitchFamily="18" charset="0"/>
              </a:rPr>
              <a:t>Chart 3: Non Performing Loans %, 2019q3 to 2022q3</a:t>
            </a:r>
          </a:p>
        </c:rich>
      </c:tx>
      <c:layout>
        <c:manualLayout>
          <c:xMode val="edge"/>
          <c:yMode val="edge"/>
          <c:x val="4.6754502811183714E-2"/>
          <c:y val="4.9798569900170106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Book Antiqua" panose="02040602050305030304" pitchFamily="18" charset="0"/>
              <a:ea typeface="+mn-ea"/>
              <a:cs typeface="+mn-cs"/>
            </a:defRPr>
          </a:pPr>
          <a:endParaRPr lang="en-US"/>
        </a:p>
      </c:txPr>
    </c:title>
    <c:autoTitleDeleted val="0"/>
    <c:plotArea>
      <c:layout>
        <c:manualLayout>
          <c:layoutTarget val="inner"/>
          <c:xMode val="edge"/>
          <c:yMode val="edge"/>
          <c:x val="6.0941869207377104E-2"/>
          <c:y val="0.13674124791507322"/>
          <c:w val="0.8726739503562756"/>
          <c:h val="0.62178769883323093"/>
        </c:manualLayout>
      </c:layout>
      <c:lineChart>
        <c:grouping val="stacked"/>
        <c:varyColors val="0"/>
        <c:ser>
          <c:idx val="0"/>
          <c:order val="0"/>
          <c:tx>
            <c:strRef>
              <c:f>'3NPLs'!$C$2</c:f>
              <c:strCache>
                <c:ptCount val="1"/>
                <c:pt idx="0">
                  <c:v>NPLs net of Provision to Capital (LHS)</c:v>
                </c:pt>
              </c:strCache>
            </c:strRef>
          </c:tx>
          <c:spPr>
            <a:ln w="25400" cap="rnd">
              <a:solidFill>
                <a:schemeClr val="tx1"/>
              </a:solidFill>
              <a:round/>
            </a:ln>
            <a:effectLst/>
          </c:spPr>
          <c:marker>
            <c:symbol val="none"/>
          </c:marker>
          <c:cat>
            <c:numRef>
              <c:f>'3NPLs'!$B$9:$B$21</c:f>
              <c:numCache>
                <c:formatCode>General</c:formatCode>
                <c:ptCount val="13"/>
                <c:pt idx="1">
                  <c:v>2019</c:v>
                </c:pt>
                <c:pt idx="5">
                  <c:v>2020</c:v>
                </c:pt>
                <c:pt idx="9">
                  <c:v>2021</c:v>
                </c:pt>
                <c:pt idx="12">
                  <c:v>2022</c:v>
                </c:pt>
              </c:numCache>
            </c:numRef>
          </c:cat>
          <c:val>
            <c:numRef>
              <c:f>'3NPLs'!$C$9:$C$21</c:f>
              <c:numCache>
                <c:formatCode>General</c:formatCode>
                <c:ptCount val="13"/>
                <c:pt idx="0">
                  <c:v>5.0999999999999996</c:v>
                </c:pt>
                <c:pt idx="1">
                  <c:v>4.8</c:v>
                </c:pt>
                <c:pt idx="2" formatCode="0.0">
                  <c:v>6</c:v>
                </c:pt>
                <c:pt idx="3">
                  <c:v>6.8</c:v>
                </c:pt>
                <c:pt idx="4">
                  <c:v>7.3</c:v>
                </c:pt>
                <c:pt idx="5">
                  <c:v>7.9</c:v>
                </c:pt>
                <c:pt idx="6">
                  <c:v>9.3128067872879701</c:v>
                </c:pt>
                <c:pt idx="7">
                  <c:v>8.7878108641993435</c:v>
                </c:pt>
                <c:pt idx="8">
                  <c:v>7.9508560064308034</c:v>
                </c:pt>
                <c:pt idx="9">
                  <c:v>8.5742533825056402</c:v>
                </c:pt>
                <c:pt idx="10">
                  <c:v>8</c:v>
                </c:pt>
                <c:pt idx="11">
                  <c:v>9</c:v>
                </c:pt>
                <c:pt idx="12">
                  <c:v>8.9</c:v>
                </c:pt>
              </c:numCache>
            </c:numRef>
          </c:val>
          <c:smooth val="0"/>
          <c:extLst>
            <c:ext xmlns:c16="http://schemas.microsoft.com/office/drawing/2014/chart" uri="{C3380CC4-5D6E-409C-BE32-E72D297353CC}">
              <c16:uniqueId val="{00000000-5143-4115-8D4D-9589D7BD8359}"/>
            </c:ext>
          </c:extLst>
        </c:ser>
        <c:dLbls>
          <c:showLegendKey val="0"/>
          <c:showVal val="0"/>
          <c:showCatName val="0"/>
          <c:showSerName val="0"/>
          <c:showPercent val="0"/>
          <c:showBubbleSize val="0"/>
        </c:dLbls>
        <c:marker val="1"/>
        <c:smooth val="0"/>
        <c:axId val="1264670672"/>
        <c:axId val="1264671504"/>
      </c:lineChart>
      <c:lineChart>
        <c:grouping val="stacked"/>
        <c:varyColors val="0"/>
        <c:ser>
          <c:idx val="1"/>
          <c:order val="1"/>
          <c:tx>
            <c:strRef>
              <c:f>'3NPLs'!$D$2</c:f>
              <c:strCache>
                <c:ptCount val="1"/>
                <c:pt idx="0">
                  <c:v>NPLs to Total Gross Loans (RHS)</c:v>
                </c:pt>
              </c:strCache>
            </c:strRef>
          </c:tx>
          <c:spPr>
            <a:ln w="25400" cap="rnd">
              <a:solidFill>
                <a:schemeClr val="tx1"/>
              </a:solidFill>
              <a:prstDash val="sysDash"/>
              <a:round/>
            </a:ln>
            <a:effectLst/>
          </c:spPr>
          <c:marker>
            <c:symbol val="none"/>
          </c:marker>
          <c:cat>
            <c:numRef>
              <c:f>'3NPLs'!$B$9:$B$21</c:f>
              <c:numCache>
                <c:formatCode>General</c:formatCode>
                <c:ptCount val="13"/>
                <c:pt idx="1">
                  <c:v>2019</c:v>
                </c:pt>
                <c:pt idx="5">
                  <c:v>2020</c:v>
                </c:pt>
                <c:pt idx="9">
                  <c:v>2021</c:v>
                </c:pt>
                <c:pt idx="12">
                  <c:v>2022</c:v>
                </c:pt>
              </c:numCache>
            </c:numRef>
          </c:cat>
          <c:val>
            <c:numRef>
              <c:f>'3NPLs'!$D$9:$D$21</c:f>
              <c:numCache>
                <c:formatCode>General</c:formatCode>
                <c:ptCount val="13"/>
                <c:pt idx="0">
                  <c:v>3.9</c:v>
                </c:pt>
                <c:pt idx="1">
                  <c:v>3.8</c:v>
                </c:pt>
                <c:pt idx="2">
                  <c:v>4.2</c:v>
                </c:pt>
                <c:pt idx="3">
                  <c:v>4.5999999999999996</c:v>
                </c:pt>
                <c:pt idx="4" formatCode="_(* #,##0.0_);_(* \(#,##0.0\);_(* &quot;-&quot;??_);_(@_)">
                  <c:v>5</c:v>
                </c:pt>
                <c:pt idx="5">
                  <c:v>5.3</c:v>
                </c:pt>
                <c:pt idx="6">
                  <c:v>6.1</c:v>
                </c:pt>
                <c:pt idx="7">
                  <c:v>5.9</c:v>
                </c:pt>
                <c:pt idx="8">
                  <c:v>5.6</c:v>
                </c:pt>
                <c:pt idx="9">
                  <c:v>6.2</c:v>
                </c:pt>
                <c:pt idx="10">
                  <c:v>6</c:v>
                </c:pt>
                <c:pt idx="11">
                  <c:v>6.3</c:v>
                </c:pt>
                <c:pt idx="12">
                  <c:v>6.2</c:v>
                </c:pt>
              </c:numCache>
            </c:numRef>
          </c:val>
          <c:smooth val="0"/>
          <c:extLst>
            <c:ext xmlns:c16="http://schemas.microsoft.com/office/drawing/2014/chart" uri="{C3380CC4-5D6E-409C-BE32-E72D297353CC}">
              <c16:uniqueId val="{00000001-5143-4115-8D4D-9589D7BD8359}"/>
            </c:ext>
          </c:extLst>
        </c:ser>
        <c:dLbls>
          <c:showLegendKey val="0"/>
          <c:showVal val="0"/>
          <c:showCatName val="0"/>
          <c:showSerName val="0"/>
          <c:showPercent val="0"/>
          <c:showBubbleSize val="0"/>
        </c:dLbls>
        <c:marker val="1"/>
        <c:smooth val="0"/>
        <c:axId val="1737269439"/>
        <c:axId val="1737276927"/>
      </c:lineChart>
      <c:catAx>
        <c:axId val="126467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64671504"/>
        <c:crosses val="autoZero"/>
        <c:auto val="1"/>
        <c:lblAlgn val="ctr"/>
        <c:lblOffset val="100"/>
        <c:noMultiLvlLbl val="0"/>
      </c:catAx>
      <c:valAx>
        <c:axId val="1264671504"/>
        <c:scaling>
          <c:orientation val="minMax"/>
          <c:max val="10"/>
        </c:scaling>
        <c:delete val="0"/>
        <c:axPos val="l"/>
        <c:majorGridlines>
          <c:spPr>
            <a:ln w="12700" cap="flat" cmpd="sng" algn="ctr">
              <a:solidFill>
                <a:schemeClr val="bg2"/>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264670672"/>
        <c:crosses val="autoZero"/>
        <c:crossBetween val="between"/>
      </c:valAx>
      <c:valAx>
        <c:axId val="1737276927"/>
        <c:scaling>
          <c:orientation val="minMax"/>
          <c:max val="1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37269439"/>
        <c:crosses val="max"/>
        <c:crossBetween val="between"/>
        <c:majorUnit val="2"/>
      </c:valAx>
      <c:catAx>
        <c:axId val="1737269439"/>
        <c:scaling>
          <c:orientation val="minMax"/>
        </c:scaling>
        <c:delete val="1"/>
        <c:axPos val="b"/>
        <c:numFmt formatCode="General" sourceLinked="1"/>
        <c:majorTickMark val="out"/>
        <c:minorTickMark val="none"/>
        <c:tickLblPos val="nextTo"/>
        <c:crossAx val="1737276927"/>
        <c:crosses val="autoZero"/>
        <c:auto val="1"/>
        <c:lblAlgn val="ctr"/>
        <c:lblOffset val="100"/>
        <c:noMultiLvlLbl val="0"/>
      </c:catAx>
      <c:spPr>
        <a:noFill/>
        <a:ln w="15875">
          <a:solidFill>
            <a:sysClr val="windowText" lastClr="000000"/>
          </a:solidFill>
        </a:ln>
        <a:effectLst/>
      </c:spPr>
    </c:plotArea>
    <c:legend>
      <c:legendPos val="b"/>
      <c:layout>
        <c:manualLayout>
          <c:xMode val="edge"/>
          <c:yMode val="edge"/>
          <c:x val="4.1836832859428387E-2"/>
          <c:y val="0.86040008214644448"/>
          <c:w val="0.89999980716700256"/>
          <c:h val="6.598286651118756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222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Book Antiqua" panose="02040602050305030304" pitchFamily="18" charset="0"/>
                <a:ea typeface="Tahoma" panose="020B0604030504040204" pitchFamily="34" charset="0"/>
                <a:cs typeface="Tahoma" panose="020B0604030504040204" pitchFamily="34" charset="0"/>
              </a:defRPr>
            </a:pPr>
            <a:r>
              <a:rPr lang="en-US" sz="1000" b="1">
                <a:solidFill>
                  <a:sysClr val="windowText" lastClr="000000"/>
                </a:solidFill>
                <a:latin typeface="Book Antiqua" panose="02040602050305030304" pitchFamily="18" charset="0"/>
                <a:ea typeface="Tahoma" panose="020B0604030504040204" pitchFamily="34" charset="0"/>
                <a:cs typeface="Tahoma" panose="020B0604030504040204" pitchFamily="34" charset="0"/>
              </a:rPr>
              <a:t>Chart 4: Large exposures to capital %, 2019q3 to 2022q3</a:t>
            </a:r>
          </a:p>
        </c:rich>
      </c:tx>
      <c:layout>
        <c:manualLayout>
          <c:xMode val="edge"/>
          <c:yMode val="edge"/>
          <c:x val="0.14127038423475755"/>
          <c:y val="4.2194092827004218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Book Antiqua" panose="02040602050305030304" pitchFamily="18" charset="0"/>
              <a:ea typeface="Tahoma" panose="020B0604030504040204" pitchFamily="34" charset="0"/>
              <a:cs typeface="Tahoma" panose="020B0604030504040204" pitchFamily="34" charset="0"/>
            </a:defRPr>
          </a:pPr>
          <a:endParaRPr lang="en-US"/>
        </a:p>
      </c:txPr>
    </c:title>
    <c:autoTitleDeleted val="0"/>
    <c:plotArea>
      <c:layout/>
      <c:lineChart>
        <c:grouping val="standard"/>
        <c:varyColors val="0"/>
        <c:ser>
          <c:idx val="0"/>
          <c:order val="0"/>
          <c:tx>
            <c:strRef>
              <c:f>'4Large Exposures'!$C$3</c:f>
              <c:strCache>
                <c:ptCount val="1"/>
                <c:pt idx="0">
                  <c:v>Large exposures to capital</c:v>
                </c:pt>
              </c:strCache>
            </c:strRef>
          </c:tx>
          <c:spPr>
            <a:ln w="25400" cap="rnd">
              <a:solidFill>
                <a:schemeClr val="tx1"/>
              </a:solidFill>
              <a:round/>
            </a:ln>
            <a:effectLst/>
          </c:spPr>
          <c:marker>
            <c:symbol val="none"/>
          </c:marker>
          <c:cat>
            <c:numRef>
              <c:f>'4Large Exposures'!$B$6:$B$18</c:f>
              <c:numCache>
                <c:formatCode>General</c:formatCode>
                <c:ptCount val="13"/>
                <c:pt idx="1">
                  <c:v>2019</c:v>
                </c:pt>
                <c:pt idx="5">
                  <c:v>2020</c:v>
                </c:pt>
                <c:pt idx="9">
                  <c:v>2021</c:v>
                </c:pt>
                <c:pt idx="12">
                  <c:v>2022</c:v>
                </c:pt>
              </c:numCache>
            </c:numRef>
          </c:cat>
          <c:val>
            <c:numRef>
              <c:f>'4Large Exposures'!$C$6:$C$18</c:f>
              <c:numCache>
                <c:formatCode>0.0</c:formatCode>
                <c:ptCount val="13"/>
                <c:pt idx="0">
                  <c:v>59.7</c:v>
                </c:pt>
                <c:pt idx="1">
                  <c:v>52.7</c:v>
                </c:pt>
                <c:pt idx="2">
                  <c:v>50.4</c:v>
                </c:pt>
                <c:pt idx="3">
                  <c:v>56.1</c:v>
                </c:pt>
                <c:pt idx="4">
                  <c:v>55.8</c:v>
                </c:pt>
                <c:pt idx="5">
                  <c:v>43.2</c:v>
                </c:pt>
                <c:pt idx="6" formatCode="General">
                  <c:v>45.801592409766144</c:v>
                </c:pt>
                <c:pt idx="7" formatCode="General">
                  <c:v>62.528703375886948</c:v>
                </c:pt>
                <c:pt idx="8" formatCode="General">
                  <c:v>58.884554409761925</c:v>
                </c:pt>
                <c:pt idx="9" formatCode="General">
                  <c:v>51.11837493916952</c:v>
                </c:pt>
                <c:pt idx="10" formatCode="General">
                  <c:v>53.1</c:v>
                </c:pt>
                <c:pt idx="11" formatCode="General">
                  <c:v>41.5</c:v>
                </c:pt>
                <c:pt idx="12" formatCode="General">
                  <c:v>47.8</c:v>
                </c:pt>
              </c:numCache>
            </c:numRef>
          </c:val>
          <c:smooth val="0"/>
          <c:extLst>
            <c:ext xmlns:c16="http://schemas.microsoft.com/office/drawing/2014/chart" uri="{C3380CC4-5D6E-409C-BE32-E72D297353CC}">
              <c16:uniqueId val="{00000000-E6EA-4B86-8A61-3E27F9901B03}"/>
            </c:ext>
          </c:extLst>
        </c:ser>
        <c:dLbls>
          <c:showLegendKey val="0"/>
          <c:showVal val="0"/>
          <c:showCatName val="0"/>
          <c:showSerName val="0"/>
          <c:showPercent val="0"/>
          <c:showBubbleSize val="0"/>
        </c:dLbls>
        <c:smooth val="0"/>
        <c:axId val="992500480"/>
        <c:axId val="992495488"/>
      </c:lineChart>
      <c:catAx>
        <c:axId val="99250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2495488"/>
        <c:crosses val="autoZero"/>
        <c:auto val="1"/>
        <c:lblAlgn val="ctr"/>
        <c:lblOffset val="100"/>
        <c:noMultiLvlLbl val="0"/>
      </c:catAx>
      <c:valAx>
        <c:axId val="992495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solidFill>
            <a:sysClr val="window" lastClr="FFFFFF"/>
          </a:solid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2500480"/>
        <c:crosses val="autoZero"/>
        <c:crossBetween val="between"/>
      </c:valAx>
      <c:spPr>
        <a:noFill/>
        <a:ln w="15875">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1" i="0" u="none" strike="noStrike" kern="1200" spc="0" baseline="0">
                <a:solidFill>
                  <a:sysClr val="windowText" lastClr="000000"/>
                </a:solidFill>
                <a:latin typeface="Book Antiqua" panose="02040602050305030304" pitchFamily="18" charset="0"/>
                <a:ea typeface="+mn-ea"/>
                <a:cs typeface="+mn-cs"/>
              </a:defRPr>
            </a:pPr>
            <a:r>
              <a:rPr lang="en-US" sz="1000" b="1">
                <a:solidFill>
                  <a:sysClr val="windowText" lastClr="000000"/>
                </a:solidFill>
                <a:latin typeface="Book Antiqua" panose="02040602050305030304" pitchFamily="18" charset="0"/>
              </a:rPr>
              <a:t>Chart 5: Foreign currency denominated loans &amp; liabilities %, 2019q3 - 2022q3 </a:t>
            </a:r>
          </a:p>
        </c:rich>
      </c:tx>
      <c:layout>
        <c:manualLayout>
          <c:xMode val="edge"/>
          <c:yMode val="edge"/>
          <c:x val="4.3457793414434731E-2"/>
          <c:y val="2.3255813953488372E-2"/>
        </c:manualLayout>
      </c:layout>
      <c:overlay val="0"/>
      <c:spPr>
        <a:noFill/>
        <a:ln>
          <a:noFill/>
        </a:ln>
        <a:effectLst/>
      </c:spPr>
      <c:txPr>
        <a:bodyPr rot="0" spcFirstLastPara="1" vertOverflow="ellipsis" vert="horz" wrap="square" anchor="ctr" anchorCtr="1"/>
        <a:lstStyle/>
        <a:p>
          <a:pPr algn="l">
            <a:defRPr sz="1000" b="1" i="0" u="none" strike="noStrike" kern="1200" spc="0" baseline="0">
              <a:solidFill>
                <a:sysClr val="windowText" lastClr="000000"/>
              </a:solidFill>
              <a:latin typeface="Book Antiqua" panose="02040602050305030304" pitchFamily="18" charset="0"/>
              <a:ea typeface="+mn-ea"/>
              <a:cs typeface="+mn-cs"/>
            </a:defRPr>
          </a:pPr>
          <a:endParaRPr lang="en-US"/>
        </a:p>
      </c:txPr>
    </c:title>
    <c:autoTitleDeleted val="0"/>
    <c:plotArea>
      <c:layout>
        <c:manualLayout>
          <c:layoutTarget val="inner"/>
          <c:xMode val="edge"/>
          <c:yMode val="edge"/>
          <c:x val="0.1002242638971164"/>
          <c:y val="0.16300402856619667"/>
          <c:w val="0.79337213967178533"/>
          <c:h val="0.53042757736678259"/>
        </c:manualLayout>
      </c:layout>
      <c:lineChart>
        <c:grouping val="stacked"/>
        <c:varyColors val="0"/>
        <c:ser>
          <c:idx val="0"/>
          <c:order val="0"/>
          <c:tx>
            <c:strRef>
              <c:f>'5FX loans'!$B$2</c:f>
              <c:strCache>
                <c:ptCount val="1"/>
                <c:pt idx="0">
                  <c:v>Foreign  currency -denominated loans to total loans (LHS)</c:v>
                </c:pt>
              </c:strCache>
            </c:strRef>
          </c:tx>
          <c:spPr>
            <a:ln w="25400" cap="rnd">
              <a:solidFill>
                <a:schemeClr val="tx1"/>
              </a:solidFill>
              <a:round/>
            </a:ln>
            <a:effectLst/>
          </c:spPr>
          <c:marker>
            <c:symbol val="none"/>
          </c:marker>
          <c:cat>
            <c:numRef>
              <c:f>'5FX loans'!$A$9:$A$21</c:f>
              <c:numCache>
                <c:formatCode>General</c:formatCode>
                <c:ptCount val="13"/>
                <c:pt idx="1">
                  <c:v>2019</c:v>
                </c:pt>
                <c:pt idx="5">
                  <c:v>2020</c:v>
                </c:pt>
                <c:pt idx="9">
                  <c:v>2021</c:v>
                </c:pt>
                <c:pt idx="12">
                  <c:v>2022</c:v>
                </c:pt>
              </c:numCache>
            </c:numRef>
          </c:cat>
          <c:val>
            <c:numRef>
              <c:f>'5FX loans'!$B$9:$B$21</c:f>
              <c:numCache>
                <c:formatCode>0.0</c:formatCode>
                <c:ptCount val="13"/>
                <c:pt idx="0">
                  <c:v>5.7</c:v>
                </c:pt>
                <c:pt idx="1">
                  <c:v>5.5</c:v>
                </c:pt>
                <c:pt idx="2">
                  <c:v>5.8</c:v>
                </c:pt>
                <c:pt idx="3">
                  <c:v>5.0999999999999996</c:v>
                </c:pt>
                <c:pt idx="4">
                  <c:v>4.7</c:v>
                </c:pt>
                <c:pt idx="5">
                  <c:v>4.7</c:v>
                </c:pt>
                <c:pt idx="6" formatCode="General">
                  <c:v>4.5999999999999996</c:v>
                </c:pt>
                <c:pt idx="7" formatCode="General">
                  <c:v>4.5999999999999996</c:v>
                </c:pt>
                <c:pt idx="8" formatCode="General">
                  <c:v>4.5</c:v>
                </c:pt>
                <c:pt idx="9" formatCode="General">
                  <c:v>4.7488794996479724</c:v>
                </c:pt>
                <c:pt idx="10" formatCode="General">
                  <c:v>4.2</c:v>
                </c:pt>
                <c:pt idx="11">
                  <c:v>4.2</c:v>
                </c:pt>
                <c:pt idx="12" formatCode="General">
                  <c:v>2.8</c:v>
                </c:pt>
              </c:numCache>
            </c:numRef>
          </c:val>
          <c:smooth val="0"/>
          <c:extLst>
            <c:ext xmlns:c16="http://schemas.microsoft.com/office/drawing/2014/chart" uri="{C3380CC4-5D6E-409C-BE32-E72D297353CC}">
              <c16:uniqueId val="{00000000-10C8-46B2-A613-18B085EE701B}"/>
            </c:ext>
          </c:extLst>
        </c:ser>
        <c:dLbls>
          <c:showLegendKey val="0"/>
          <c:showVal val="0"/>
          <c:showCatName val="0"/>
          <c:showSerName val="0"/>
          <c:showPercent val="0"/>
          <c:showBubbleSize val="0"/>
        </c:dLbls>
        <c:marker val="1"/>
        <c:smooth val="0"/>
        <c:axId val="1928080335"/>
        <c:axId val="1928076591"/>
      </c:lineChart>
      <c:lineChart>
        <c:grouping val="stacked"/>
        <c:varyColors val="0"/>
        <c:ser>
          <c:idx val="1"/>
          <c:order val="1"/>
          <c:tx>
            <c:strRef>
              <c:f>'5FX loans'!$C$2</c:f>
              <c:strCache>
                <c:ptCount val="1"/>
                <c:pt idx="0">
                  <c:v>Foreign currecy denominated liabilities to total liabilites (RHS)</c:v>
                </c:pt>
              </c:strCache>
            </c:strRef>
          </c:tx>
          <c:spPr>
            <a:ln w="25400" cap="rnd">
              <a:solidFill>
                <a:schemeClr val="tx1"/>
              </a:solidFill>
              <a:prstDash val="sysDash"/>
              <a:round/>
            </a:ln>
            <a:effectLst/>
          </c:spPr>
          <c:marker>
            <c:symbol val="none"/>
          </c:marker>
          <c:cat>
            <c:numRef>
              <c:f>'5FX loans'!$A$9:$A$21</c:f>
              <c:numCache>
                <c:formatCode>General</c:formatCode>
                <c:ptCount val="13"/>
                <c:pt idx="1">
                  <c:v>2019</c:v>
                </c:pt>
                <c:pt idx="5">
                  <c:v>2020</c:v>
                </c:pt>
                <c:pt idx="9">
                  <c:v>2021</c:v>
                </c:pt>
                <c:pt idx="12">
                  <c:v>2022</c:v>
                </c:pt>
              </c:numCache>
            </c:numRef>
          </c:cat>
          <c:val>
            <c:numRef>
              <c:f>'5FX loans'!$C$9:$C$21</c:f>
              <c:numCache>
                <c:formatCode>0.0</c:formatCode>
                <c:ptCount val="13"/>
                <c:pt idx="0">
                  <c:v>3.1</c:v>
                </c:pt>
                <c:pt idx="1">
                  <c:v>3.4</c:v>
                </c:pt>
                <c:pt idx="2">
                  <c:v>3.8</c:v>
                </c:pt>
                <c:pt idx="3">
                  <c:v>3.9</c:v>
                </c:pt>
                <c:pt idx="4">
                  <c:v>3.2</c:v>
                </c:pt>
                <c:pt idx="5">
                  <c:v>2.9</c:v>
                </c:pt>
                <c:pt idx="6" formatCode="General">
                  <c:v>2.2999999999999998</c:v>
                </c:pt>
                <c:pt idx="7" formatCode="General">
                  <c:v>2.6</c:v>
                </c:pt>
                <c:pt idx="8" formatCode="General">
                  <c:v>3.8</c:v>
                </c:pt>
                <c:pt idx="9" formatCode="General">
                  <c:v>2.6</c:v>
                </c:pt>
                <c:pt idx="10" formatCode="General">
                  <c:v>2.9</c:v>
                </c:pt>
                <c:pt idx="11">
                  <c:v>2.5</c:v>
                </c:pt>
                <c:pt idx="12" formatCode="General">
                  <c:v>3</c:v>
                </c:pt>
              </c:numCache>
            </c:numRef>
          </c:val>
          <c:smooth val="0"/>
          <c:extLst>
            <c:ext xmlns:c16="http://schemas.microsoft.com/office/drawing/2014/chart" uri="{C3380CC4-5D6E-409C-BE32-E72D297353CC}">
              <c16:uniqueId val="{00000001-10C8-46B2-A613-18B085EE701B}"/>
            </c:ext>
          </c:extLst>
        </c:ser>
        <c:dLbls>
          <c:showLegendKey val="0"/>
          <c:showVal val="0"/>
          <c:showCatName val="0"/>
          <c:showSerName val="0"/>
          <c:showPercent val="0"/>
          <c:showBubbleSize val="0"/>
        </c:dLbls>
        <c:marker val="1"/>
        <c:smooth val="0"/>
        <c:axId val="1548900799"/>
        <c:axId val="1737278591"/>
      </c:lineChart>
      <c:catAx>
        <c:axId val="1928080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ook Antiqua" panose="02040602050305030304" pitchFamily="18" charset="0"/>
                <a:ea typeface="+mn-ea"/>
                <a:cs typeface="+mn-cs"/>
              </a:defRPr>
            </a:pPr>
            <a:endParaRPr lang="en-US"/>
          </a:p>
        </c:txPr>
        <c:crossAx val="1928076591"/>
        <c:crosses val="autoZero"/>
        <c:auto val="1"/>
        <c:lblAlgn val="ctr"/>
        <c:lblOffset val="100"/>
        <c:noMultiLvlLbl val="0"/>
      </c:catAx>
      <c:valAx>
        <c:axId val="1928076591"/>
        <c:scaling>
          <c:orientation val="minMax"/>
        </c:scaling>
        <c:delete val="0"/>
        <c:axPos val="l"/>
        <c:majorGridlines>
          <c:spPr>
            <a:ln w="12700" cap="flat" cmpd="sng" algn="ctr">
              <a:solidFill>
                <a:schemeClr val="tx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28080335"/>
        <c:crosses val="autoZero"/>
        <c:crossBetween val="between"/>
      </c:valAx>
      <c:valAx>
        <c:axId val="1737278591"/>
        <c:scaling>
          <c:orientation val="minMax"/>
          <c:max val="1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48900799"/>
        <c:crosses val="max"/>
        <c:crossBetween val="between"/>
        <c:majorUnit val="2"/>
      </c:valAx>
      <c:catAx>
        <c:axId val="1548900799"/>
        <c:scaling>
          <c:orientation val="minMax"/>
        </c:scaling>
        <c:delete val="1"/>
        <c:axPos val="b"/>
        <c:numFmt formatCode="General" sourceLinked="1"/>
        <c:majorTickMark val="out"/>
        <c:minorTickMark val="none"/>
        <c:tickLblPos val="nextTo"/>
        <c:crossAx val="1737278591"/>
        <c:crosses val="autoZero"/>
        <c:auto val="1"/>
        <c:lblAlgn val="ctr"/>
        <c:lblOffset val="100"/>
        <c:noMultiLvlLbl val="0"/>
      </c:catAx>
      <c:spPr>
        <a:solidFill>
          <a:sysClr val="window" lastClr="FFFFFF"/>
        </a:solidFill>
        <a:ln w="19050">
          <a:solidFill>
            <a:sysClr val="windowText" lastClr="000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ook Antiqua" panose="02040602050305030304" pitchFamily="18" charset="0"/>
              <a:ea typeface="+mn-ea"/>
              <a:cs typeface="+mn-cs"/>
            </a:defRPr>
          </a:pPr>
          <a:endParaRPr lang="en-US"/>
        </a:p>
      </c:txPr>
    </c:legend>
    <c:plotVisOnly val="1"/>
    <c:dispBlanksAs val="gap"/>
    <c:showDLblsOverMax val="0"/>
  </c:chart>
  <c:spPr>
    <a:solidFill>
      <a:schemeClr val="bg1"/>
    </a:solidFill>
    <a:ln w="19050"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Book Antiqua" panose="02040602050305030304" pitchFamily="18" charset="0"/>
                <a:ea typeface="+mn-ea"/>
                <a:cs typeface="+mn-cs"/>
              </a:defRPr>
            </a:pPr>
            <a:r>
              <a:rPr lang="en-US" sz="1000" b="1">
                <a:latin typeface="Book Antiqua" panose="02040602050305030304" pitchFamily="18" charset="0"/>
              </a:rPr>
              <a:t>Chart 6: Return on Assets &amp; Return on Equity %, 2019q3 to 2022q3</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Book Antiqua" panose="02040602050305030304" pitchFamily="18" charset="0"/>
              <a:ea typeface="+mn-ea"/>
              <a:cs typeface="+mn-cs"/>
            </a:defRPr>
          </a:pPr>
          <a:endParaRPr lang="en-US"/>
        </a:p>
      </c:txPr>
    </c:title>
    <c:autoTitleDeleted val="0"/>
    <c:plotArea>
      <c:layout>
        <c:manualLayout>
          <c:layoutTarget val="inner"/>
          <c:xMode val="edge"/>
          <c:yMode val="edge"/>
          <c:x val="0.10237059844376281"/>
          <c:y val="0.16496183666696834"/>
          <c:w val="0.76136792490330218"/>
          <c:h val="0.57805201074003676"/>
        </c:manualLayout>
      </c:layout>
      <c:lineChart>
        <c:grouping val="stacked"/>
        <c:varyColors val="0"/>
        <c:ser>
          <c:idx val="0"/>
          <c:order val="0"/>
          <c:tx>
            <c:strRef>
              <c:f>'6ROAROE'!$B$2</c:f>
              <c:strCache>
                <c:ptCount val="1"/>
                <c:pt idx="0">
                  <c:v>Return on Assets (LHS)</c:v>
                </c:pt>
              </c:strCache>
            </c:strRef>
          </c:tx>
          <c:spPr>
            <a:ln w="25400" cap="rnd">
              <a:solidFill>
                <a:schemeClr val="tx1"/>
              </a:solidFill>
              <a:prstDash val="sysDash"/>
              <a:round/>
            </a:ln>
            <a:effectLst/>
          </c:spPr>
          <c:marker>
            <c:symbol val="none"/>
          </c:marker>
          <c:cat>
            <c:numRef>
              <c:f>'6ROAROE'!$A$9:$A$21</c:f>
              <c:numCache>
                <c:formatCode>General</c:formatCode>
                <c:ptCount val="13"/>
                <c:pt idx="1">
                  <c:v>2019</c:v>
                </c:pt>
                <c:pt idx="5">
                  <c:v>2020</c:v>
                </c:pt>
                <c:pt idx="9">
                  <c:v>2021</c:v>
                </c:pt>
                <c:pt idx="12">
                  <c:v>2022</c:v>
                </c:pt>
              </c:numCache>
            </c:numRef>
          </c:cat>
          <c:val>
            <c:numRef>
              <c:f>'6ROAROE'!$B$9:$B$21</c:f>
              <c:numCache>
                <c:formatCode>General</c:formatCode>
                <c:ptCount val="13"/>
                <c:pt idx="0">
                  <c:v>4.9000000000000004</c:v>
                </c:pt>
                <c:pt idx="1">
                  <c:v>4.0999999999999996</c:v>
                </c:pt>
                <c:pt idx="2">
                  <c:v>5.8</c:v>
                </c:pt>
                <c:pt idx="3">
                  <c:v>4.7</c:v>
                </c:pt>
                <c:pt idx="4">
                  <c:v>4.7</c:v>
                </c:pt>
                <c:pt idx="5">
                  <c:v>3.8</c:v>
                </c:pt>
                <c:pt idx="6">
                  <c:v>5.589884781758923</c:v>
                </c:pt>
                <c:pt idx="7">
                  <c:v>5.1920170911425725</c:v>
                </c:pt>
                <c:pt idx="8">
                  <c:v>5.2</c:v>
                </c:pt>
                <c:pt idx="9">
                  <c:v>4.394941173935063</c:v>
                </c:pt>
                <c:pt idx="10">
                  <c:v>6.2</c:v>
                </c:pt>
                <c:pt idx="11" formatCode="0.0">
                  <c:v>5.7</c:v>
                </c:pt>
                <c:pt idx="12" formatCode="0.00">
                  <c:v>7.9</c:v>
                </c:pt>
              </c:numCache>
            </c:numRef>
          </c:val>
          <c:smooth val="0"/>
          <c:extLst>
            <c:ext xmlns:c16="http://schemas.microsoft.com/office/drawing/2014/chart" uri="{C3380CC4-5D6E-409C-BE32-E72D297353CC}">
              <c16:uniqueId val="{00000000-F44E-41FE-A662-75BB148745DC}"/>
            </c:ext>
          </c:extLst>
        </c:ser>
        <c:dLbls>
          <c:showLegendKey val="0"/>
          <c:showVal val="0"/>
          <c:showCatName val="0"/>
          <c:showSerName val="0"/>
          <c:showPercent val="0"/>
          <c:showBubbleSize val="0"/>
        </c:dLbls>
        <c:marker val="1"/>
        <c:smooth val="0"/>
        <c:axId val="1911703744"/>
        <c:axId val="1801365568"/>
      </c:lineChart>
      <c:lineChart>
        <c:grouping val="stacked"/>
        <c:varyColors val="0"/>
        <c:ser>
          <c:idx val="1"/>
          <c:order val="1"/>
          <c:tx>
            <c:strRef>
              <c:f>'6ROAROE'!$C$2</c:f>
              <c:strCache>
                <c:ptCount val="1"/>
                <c:pt idx="0">
                  <c:v>Return on Equity (RHS)</c:v>
                </c:pt>
              </c:strCache>
            </c:strRef>
          </c:tx>
          <c:spPr>
            <a:ln w="25400" cap="rnd">
              <a:solidFill>
                <a:schemeClr val="tx1"/>
              </a:solidFill>
              <a:round/>
            </a:ln>
            <a:effectLst/>
          </c:spPr>
          <c:marker>
            <c:symbol val="none"/>
          </c:marker>
          <c:cat>
            <c:numRef>
              <c:f>'6ROAROE'!$A$9:$A$21</c:f>
              <c:numCache>
                <c:formatCode>General</c:formatCode>
                <c:ptCount val="13"/>
                <c:pt idx="1">
                  <c:v>2019</c:v>
                </c:pt>
                <c:pt idx="5">
                  <c:v>2020</c:v>
                </c:pt>
                <c:pt idx="9">
                  <c:v>2021</c:v>
                </c:pt>
                <c:pt idx="12">
                  <c:v>2022</c:v>
                </c:pt>
              </c:numCache>
            </c:numRef>
          </c:cat>
          <c:val>
            <c:numRef>
              <c:f>'6ROAROE'!$C$9:$C$21</c:f>
              <c:numCache>
                <c:formatCode>General</c:formatCode>
                <c:ptCount val="13"/>
                <c:pt idx="0">
                  <c:v>33.200000000000003</c:v>
                </c:pt>
                <c:pt idx="1">
                  <c:v>28.4</c:v>
                </c:pt>
                <c:pt idx="2">
                  <c:v>38.1</c:v>
                </c:pt>
                <c:pt idx="3">
                  <c:v>30.9</c:v>
                </c:pt>
                <c:pt idx="4">
                  <c:v>31.2</c:v>
                </c:pt>
                <c:pt idx="5">
                  <c:v>25.8</c:v>
                </c:pt>
                <c:pt idx="6" formatCode="0.0">
                  <c:v>20.773064021875236</c:v>
                </c:pt>
                <c:pt idx="7">
                  <c:v>19.586879329064548</c:v>
                </c:pt>
                <c:pt idx="8">
                  <c:v>36.299999999999997</c:v>
                </c:pt>
                <c:pt idx="9">
                  <c:v>16.64011552703575</c:v>
                </c:pt>
                <c:pt idx="10">
                  <c:v>44.7</c:v>
                </c:pt>
                <c:pt idx="11" formatCode="0.0">
                  <c:v>43.7</c:v>
                </c:pt>
                <c:pt idx="12" formatCode="0.00">
                  <c:v>61.7</c:v>
                </c:pt>
              </c:numCache>
            </c:numRef>
          </c:val>
          <c:smooth val="0"/>
          <c:extLst>
            <c:ext xmlns:c16="http://schemas.microsoft.com/office/drawing/2014/chart" uri="{C3380CC4-5D6E-409C-BE32-E72D297353CC}">
              <c16:uniqueId val="{00000001-F44E-41FE-A662-75BB148745DC}"/>
            </c:ext>
          </c:extLst>
        </c:ser>
        <c:dLbls>
          <c:showLegendKey val="0"/>
          <c:showVal val="0"/>
          <c:showCatName val="0"/>
          <c:showSerName val="0"/>
          <c:showPercent val="0"/>
          <c:showBubbleSize val="0"/>
        </c:dLbls>
        <c:marker val="1"/>
        <c:smooth val="0"/>
        <c:axId val="1746680863"/>
        <c:axId val="1746666303"/>
      </c:lineChart>
      <c:catAx>
        <c:axId val="191170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01365568"/>
        <c:crosses val="autoZero"/>
        <c:auto val="1"/>
        <c:lblAlgn val="ctr"/>
        <c:lblOffset val="100"/>
        <c:noMultiLvlLbl val="0"/>
      </c:catAx>
      <c:valAx>
        <c:axId val="1801365568"/>
        <c:scaling>
          <c:orientation val="minMax"/>
          <c:max val="10"/>
        </c:scaling>
        <c:delete val="0"/>
        <c:axPos val="l"/>
        <c:majorGridlines>
          <c:spPr>
            <a:ln w="12700"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11703744"/>
        <c:crosses val="autoZero"/>
        <c:crossBetween val="between"/>
        <c:majorUnit val="2"/>
      </c:valAx>
      <c:valAx>
        <c:axId val="1746666303"/>
        <c:scaling>
          <c:orientation val="minMax"/>
          <c:max val="65"/>
          <c:min val="1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46680863"/>
        <c:crosses val="max"/>
        <c:crossBetween val="between"/>
        <c:majorUnit val="10"/>
      </c:valAx>
      <c:catAx>
        <c:axId val="1746680863"/>
        <c:scaling>
          <c:orientation val="minMax"/>
        </c:scaling>
        <c:delete val="1"/>
        <c:axPos val="b"/>
        <c:numFmt formatCode="General" sourceLinked="1"/>
        <c:majorTickMark val="out"/>
        <c:minorTickMark val="none"/>
        <c:tickLblPos val="nextTo"/>
        <c:crossAx val="1746666303"/>
        <c:crosses val="autoZero"/>
        <c:auto val="1"/>
        <c:lblAlgn val="ctr"/>
        <c:lblOffset val="100"/>
        <c:noMultiLvlLbl val="0"/>
      </c:catAx>
      <c:spPr>
        <a:noFill/>
        <a:ln w="19050">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000" b="1" i="0" u="none" strike="noStrike" kern="1200" spc="0" baseline="0">
                <a:solidFill>
                  <a:schemeClr val="tx1"/>
                </a:solidFill>
                <a:latin typeface="Book Antiqua" panose="02040602050305030304" pitchFamily="18" charset="0"/>
                <a:ea typeface="+mn-ea"/>
                <a:cs typeface="+mn-cs"/>
              </a:defRPr>
            </a:pPr>
            <a:r>
              <a:rPr lang="en-US" sz="1000" b="1">
                <a:solidFill>
                  <a:schemeClr val="tx1"/>
                </a:solidFill>
                <a:latin typeface="Book Antiqua" panose="02040602050305030304" pitchFamily="18" charset="0"/>
              </a:rPr>
              <a:t>Chart 7: Interest Margin to Gross Income and Non Interest Expenses to Gross Income %, 2019q3 to 2022q3 </a:t>
            </a:r>
          </a:p>
        </c:rich>
      </c:tx>
      <c:overlay val="0"/>
      <c:spPr>
        <a:noFill/>
        <a:ln>
          <a:noFill/>
        </a:ln>
        <a:effectLst/>
      </c:spPr>
      <c:txPr>
        <a:bodyPr rot="0" spcFirstLastPara="1" vertOverflow="ellipsis" vert="horz" wrap="square" anchor="ctr" anchorCtr="1"/>
        <a:lstStyle/>
        <a:p>
          <a:pPr algn="l">
            <a:defRPr sz="1000" b="1" i="0" u="none" strike="noStrike" kern="1200" spc="0" baseline="0">
              <a:solidFill>
                <a:schemeClr val="tx1"/>
              </a:solidFill>
              <a:latin typeface="Book Antiqua" panose="02040602050305030304" pitchFamily="18" charset="0"/>
              <a:ea typeface="+mn-ea"/>
              <a:cs typeface="+mn-cs"/>
            </a:defRPr>
          </a:pPr>
          <a:endParaRPr lang="en-US"/>
        </a:p>
      </c:txPr>
    </c:title>
    <c:autoTitleDeleted val="0"/>
    <c:plotArea>
      <c:layout>
        <c:manualLayout>
          <c:layoutTarget val="inner"/>
          <c:xMode val="edge"/>
          <c:yMode val="edge"/>
          <c:x val="0.11766426071741032"/>
          <c:y val="0.2076388888888889"/>
          <c:w val="0.76830601587966052"/>
          <c:h val="0.46244995035444614"/>
        </c:manualLayout>
      </c:layout>
      <c:lineChart>
        <c:grouping val="standard"/>
        <c:varyColors val="0"/>
        <c:ser>
          <c:idx val="0"/>
          <c:order val="0"/>
          <c:tx>
            <c:strRef>
              <c:f>'7Interest margin non inter marg'!$B$2</c:f>
              <c:strCache>
                <c:ptCount val="1"/>
                <c:pt idx="0">
                  <c:v>Interest Margin to Gross Income</c:v>
                </c:pt>
              </c:strCache>
            </c:strRef>
          </c:tx>
          <c:spPr>
            <a:ln w="25400" cap="rnd">
              <a:solidFill>
                <a:schemeClr val="tx1"/>
              </a:solidFill>
              <a:round/>
            </a:ln>
            <a:effectLst/>
          </c:spPr>
          <c:marker>
            <c:symbol val="none"/>
          </c:marker>
          <c:cat>
            <c:numRef>
              <c:f>'7Interest margin non inter marg'!$A$9:$A$21</c:f>
              <c:numCache>
                <c:formatCode>General</c:formatCode>
                <c:ptCount val="13"/>
                <c:pt idx="1">
                  <c:v>2019</c:v>
                </c:pt>
                <c:pt idx="5">
                  <c:v>2020</c:v>
                </c:pt>
                <c:pt idx="9">
                  <c:v>2021</c:v>
                </c:pt>
                <c:pt idx="12">
                  <c:v>2022</c:v>
                </c:pt>
              </c:numCache>
            </c:numRef>
          </c:cat>
          <c:val>
            <c:numRef>
              <c:f>'7Interest margin non inter marg'!$B$9:$B$21</c:f>
              <c:numCache>
                <c:formatCode>0.0</c:formatCode>
                <c:ptCount val="13"/>
                <c:pt idx="0">
                  <c:v>63.2</c:v>
                </c:pt>
                <c:pt idx="1">
                  <c:v>63.5</c:v>
                </c:pt>
                <c:pt idx="2">
                  <c:v>63.1</c:v>
                </c:pt>
                <c:pt idx="3">
                  <c:v>63.7</c:v>
                </c:pt>
                <c:pt idx="4">
                  <c:v>64.2</c:v>
                </c:pt>
                <c:pt idx="5">
                  <c:v>65.7</c:v>
                </c:pt>
                <c:pt idx="6" formatCode="General">
                  <c:v>64.874470935334088</c:v>
                </c:pt>
                <c:pt idx="7" formatCode="General">
                  <c:v>64.242393792312228</c:v>
                </c:pt>
                <c:pt idx="8" formatCode="General">
                  <c:v>64.681816786136423</c:v>
                </c:pt>
                <c:pt idx="9" formatCode="General">
                  <c:v>65.621400329262585</c:v>
                </c:pt>
                <c:pt idx="10" formatCode="General">
                  <c:v>64.599999999999994</c:v>
                </c:pt>
                <c:pt idx="11" formatCode="General">
                  <c:v>64.099999999999994</c:v>
                </c:pt>
                <c:pt idx="12" formatCode="General">
                  <c:v>64</c:v>
                </c:pt>
              </c:numCache>
            </c:numRef>
          </c:val>
          <c:smooth val="0"/>
          <c:extLst>
            <c:ext xmlns:c16="http://schemas.microsoft.com/office/drawing/2014/chart" uri="{C3380CC4-5D6E-409C-BE32-E72D297353CC}">
              <c16:uniqueId val="{00000000-E60C-48E9-912A-691BD8D7700E}"/>
            </c:ext>
          </c:extLst>
        </c:ser>
        <c:ser>
          <c:idx val="1"/>
          <c:order val="1"/>
          <c:tx>
            <c:strRef>
              <c:f>'7Interest margin non inter marg'!$C$2</c:f>
              <c:strCache>
                <c:ptCount val="1"/>
                <c:pt idx="0">
                  <c:v>Non Interest Expense to Gross Income</c:v>
                </c:pt>
              </c:strCache>
            </c:strRef>
          </c:tx>
          <c:spPr>
            <a:ln w="25400" cap="rnd">
              <a:solidFill>
                <a:schemeClr val="tx1"/>
              </a:solidFill>
              <a:prstDash val="sysDash"/>
              <a:round/>
            </a:ln>
            <a:effectLst/>
          </c:spPr>
          <c:marker>
            <c:symbol val="none"/>
          </c:marker>
          <c:cat>
            <c:numRef>
              <c:f>'7Interest margin non inter marg'!$A$9:$A$21</c:f>
              <c:numCache>
                <c:formatCode>General</c:formatCode>
                <c:ptCount val="13"/>
                <c:pt idx="1">
                  <c:v>2019</c:v>
                </c:pt>
                <c:pt idx="5">
                  <c:v>2020</c:v>
                </c:pt>
                <c:pt idx="9">
                  <c:v>2021</c:v>
                </c:pt>
                <c:pt idx="12">
                  <c:v>2022</c:v>
                </c:pt>
              </c:numCache>
            </c:numRef>
          </c:cat>
          <c:val>
            <c:numRef>
              <c:f>'7Interest margin non inter marg'!$C$9:$C$21</c:f>
              <c:numCache>
                <c:formatCode>0.0</c:formatCode>
                <c:ptCount val="13"/>
                <c:pt idx="0">
                  <c:v>47.3</c:v>
                </c:pt>
                <c:pt idx="1">
                  <c:v>43</c:v>
                </c:pt>
                <c:pt idx="2">
                  <c:v>44.4</c:v>
                </c:pt>
                <c:pt idx="3">
                  <c:v>42.7</c:v>
                </c:pt>
                <c:pt idx="4">
                  <c:v>43</c:v>
                </c:pt>
                <c:pt idx="5">
                  <c:v>42.5</c:v>
                </c:pt>
                <c:pt idx="6" formatCode="General">
                  <c:v>40.592790799530562</c:v>
                </c:pt>
                <c:pt idx="7" formatCode="General">
                  <c:v>41.781867140591416</c:v>
                </c:pt>
                <c:pt idx="8" formatCode="General">
                  <c:v>41.237484828555765</c:v>
                </c:pt>
                <c:pt idx="9" formatCode="General">
                  <c:v>42.261885064963053</c:v>
                </c:pt>
                <c:pt idx="10" formatCode="General">
                  <c:v>39.5</c:v>
                </c:pt>
                <c:pt idx="11">
                  <c:v>40</c:v>
                </c:pt>
                <c:pt idx="12" formatCode="General">
                  <c:v>41.3</c:v>
                </c:pt>
              </c:numCache>
            </c:numRef>
          </c:val>
          <c:smooth val="0"/>
          <c:extLst>
            <c:ext xmlns:c16="http://schemas.microsoft.com/office/drawing/2014/chart" uri="{C3380CC4-5D6E-409C-BE32-E72D297353CC}">
              <c16:uniqueId val="{00000001-E60C-48E9-912A-691BD8D7700E}"/>
            </c:ext>
          </c:extLst>
        </c:ser>
        <c:dLbls>
          <c:showLegendKey val="0"/>
          <c:showVal val="0"/>
          <c:showCatName val="0"/>
          <c:showSerName val="0"/>
          <c:showPercent val="0"/>
          <c:showBubbleSize val="0"/>
        </c:dLbls>
        <c:smooth val="0"/>
        <c:axId val="335830031"/>
        <c:axId val="335825455"/>
      </c:lineChart>
      <c:catAx>
        <c:axId val="335830031"/>
        <c:scaling>
          <c:orientation val="minMax"/>
        </c:scaling>
        <c:delete val="0"/>
        <c:axPos val="b"/>
        <c:numFmt formatCode="General" sourceLinked="1"/>
        <c:majorTickMark val="none"/>
        <c:minorTickMark val="none"/>
        <c:tickLblPos val="nextTo"/>
        <c:spPr>
          <a:noFill/>
          <a:ln w="6350" cap="flat" cmpd="sng" algn="ctr">
            <a:solidFill>
              <a:schemeClr val="dk1"/>
            </a:solidFill>
            <a:prstDash val="solid"/>
            <a:miter lim="800000"/>
          </a:ln>
          <a:effectLst/>
        </c:spPr>
        <c:txPr>
          <a:bodyPr rot="-5400000" spcFirstLastPara="1" vertOverflow="ellipsis" wrap="square" anchor="t" anchorCtr="0"/>
          <a:lstStyle/>
          <a:p>
            <a:pPr>
              <a:defRPr sz="900" b="0" i="0" u="none" strike="noStrike" kern="1200" baseline="0">
                <a:solidFill>
                  <a:schemeClr val="tx1"/>
                </a:solidFill>
                <a:latin typeface="+mn-lt"/>
                <a:ea typeface="+mn-ea"/>
                <a:cs typeface="+mn-cs"/>
              </a:defRPr>
            </a:pPr>
            <a:endParaRPr lang="en-US"/>
          </a:p>
        </c:txPr>
        <c:crossAx val="335825455"/>
        <c:crosses val="autoZero"/>
        <c:auto val="1"/>
        <c:lblAlgn val="ctr"/>
        <c:lblOffset val="100"/>
        <c:noMultiLvlLbl val="0"/>
      </c:catAx>
      <c:valAx>
        <c:axId val="335825455"/>
        <c:scaling>
          <c:orientation val="minMax"/>
          <c:max val="80"/>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5830031"/>
        <c:crosses val="autoZero"/>
        <c:crossBetween val="between"/>
      </c:valAx>
      <c:spPr>
        <a:noFill/>
        <a:ln w="15875">
          <a:solidFill>
            <a:schemeClr val="tx1"/>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504826</xdr:colOff>
      <xdr:row>5</xdr:row>
      <xdr:rowOff>114299</xdr:rowOff>
    </xdr:from>
    <xdr:to>
      <xdr:col>8</xdr:col>
      <xdr:colOff>28575</xdr:colOff>
      <xdr:row>18</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438149</xdr:colOff>
      <xdr:row>3</xdr:row>
      <xdr:rowOff>171449</xdr:rowOff>
    </xdr:from>
    <xdr:to>
      <xdr:col>9</xdr:col>
      <xdr:colOff>533400</xdr:colOff>
      <xdr:row>20</xdr:row>
      <xdr:rowOff>180974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3</xdr:col>
      <xdr:colOff>95249</xdr:colOff>
      <xdr:row>2</xdr:row>
      <xdr:rowOff>28575</xdr:rowOff>
    </xdr:from>
    <xdr:to>
      <xdr:col>10</xdr:col>
      <xdr:colOff>514350</xdr:colOff>
      <xdr:row>17</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52387</xdr:colOff>
      <xdr:row>3</xdr:row>
      <xdr:rowOff>47625</xdr:rowOff>
    </xdr:from>
    <xdr:to>
      <xdr:col>10</xdr:col>
      <xdr:colOff>57151</xdr:colOff>
      <xdr:row>20</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114300</xdr:colOff>
      <xdr:row>0</xdr:row>
      <xdr:rowOff>171448</xdr:rowOff>
    </xdr:from>
    <xdr:to>
      <xdr:col>11</xdr:col>
      <xdr:colOff>257176</xdr:colOff>
      <xdr:row>19</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814387</xdr:colOff>
      <xdr:row>4</xdr:row>
      <xdr:rowOff>161925</xdr:rowOff>
    </xdr:from>
    <xdr:to>
      <xdr:col>7</xdr:col>
      <xdr:colOff>447675</xdr:colOff>
      <xdr:row>19</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38101</xdr:colOff>
      <xdr:row>3</xdr:row>
      <xdr:rowOff>19050</xdr:rowOff>
    </xdr:from>
    <xdr:to>
      <xdr:col>10</xdr:col>
      <xdr:colOff>504825</xdr:colOff>
      <xdr:row>19</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200024</xdr:colOff>
      <xdr:row>1</xdr:row>
      <xdr:rowOff>66674</xdr:rowOff>
    </xdr:from>
    <xdr:to>
      <xdr:col>10</xdr:col>
      <xdr:colOff>333375</xdr:colOff>
      <xdr:row>18</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533400</xdr:colOff>
      <xdr:row>4</xdr:row>
      <xdr:rowOff>133349</xdr:rowOff>
    </xdr:from>
    <xdr:to>
      <xdr:col>11</xdr:col>
      <xdr:colOff>228600</xdr:colOff>
      <xdr:row>20</xdr:row>
      <xdr:rowOff>28574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1423987</xdr:colOff>
      <xdr:row>4</xdr:row>
      <xdr:rowOff>161925</xdr:rowOff>
    </xdr:from>
    <xdr:to>
      <xdr:col>4</xdr:col>
      <xdr:colOff>90487</xdr:colOff>
      <xdr:row>19</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1423987</xdr:colOff>
      <xdr:row>4</xdr:row>
      <xdr:rowOff>104775</xdr:rowOff>
    </xdr:from>
    <xdr:to>
      <xdr:col>8</xdr:col>
      <xdr:colOff>576262</xdr:colOff>
      <xdr:row>18</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0.22727</cdr:x>
      <cdr:y>0.28721</cdr:y>
    </cdr:from>
    <cdr:to>
      <cdr:x>0.3337</cdr:x>
      <cdr:y>0.48847</cdr:y>
    </cdr:to>
    <cdr:sp macro="" textlink="">
      <cdr:nvSpPr>
        <cdr:cNvPr id="2" name="TextBox 1"/>
        <cdr:cNvSpPr txBox="1"/>
      </cdr:nvSpPr>
      <cdr:spPr>
        <a:xfrm xmlns:a="http://schemas.openxmlformats.org/drawingml/2006/main">
          <a:off x="1952625" y="1304926"/>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20.xml><?xml version="1.0" encoding="utf-8"?>
<xdr:wsDr xmlns:xdr="http://schemas.openxmlformats.org/drawingml/2006/spreadsheetDrawing" xmlns:a="http://schemas.openxmlformats.org/drawingml/2006/main">
  <xdr:twoCellAnchor>
    <xdr:from>
      <xdr:col>2</xdr:col>
      <xdr:colOff>1423987</xdr:colOff>
      <xdr:row>4</xdr:row>
      <xdr:rowOff>161925</xdr:rowOff>
    </xdr:from>
    <xdr:to>
      <xdr:col>7</xdr:col>
      <xdr:colOff>538162</xdr:colOff>
      <xdr:row>19</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1423987</xdr:colOff>
      <xdr:row>4</xdr:row>
      <xdr:rowOff>161925</xdr:rowOff>
    </xdr:from>
    <xdr:to>
      <xdr:col>2</xdr:col>
      <xdr:colOff>2814637</xdr:colOff>
      <xdr:row>19</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809625</xdr:colOff>
      <xdr:row>8</xdr:row>
      <xdr:rowOff>0</xdr:rowOff>
    </xdr:from>
    <xdr:to>
      <xdr:col>7</xdr:col>
      <xdr:colOff>514350</xdr:colOff>
      <xdr:row>22</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342900</xdr:colOff>
      <xdr:row>4</xdr:row>
      <xdr:rowOff>161925</xdr:rowOff>
    </xdr:from>
    <xdr:to>
      <xdr:col>9</xdr:col>
      <xdr:colOff>295275</xdr:colOff>
      <xdr:row>19</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747711</xdr:colOff>
      <xdr:row>5</xdr:row>
      <xdr:rowOff>76202</xdr:rowOff>
    </xdr:from>
    <xdr:to>
      <xdr:col>6</xdr:col>
      <xdr:colOff>257174</xdr:colOff>
      <xdr:row>17</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57149</xdr:colOff>
      <xdr:row>3</xdr:row>
      <xdr:rowOff>0</xdr:rowOff>
    </xdr:from>
    <xdr:to>
      <xdr:col>12</xdr:col>
      <xdr:colOff>457200</xdr:colOff>
      <xdr:row>18</xdr:row>
      <xdr:rowOff>180976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xdr:row>
      <xdr:rowOff>9525</xdr:rowOff>
    </xdr:from>
    <xdr:to>
      <xdr:col>11</xdr:col>
      <xdr:colOff>381000</xdr:colOff>
      <xdr:row>17</xdr:row>
      <xdr:rowOff>85725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3090861</xdr:colOff>
      <xdr:row>8</xdr:row>
      <xdr:rowOff>38100</xdr:rowOff>
    </xdr:from>
    <xdr:to>
      <xdr:col>11</xdr:col>
      <xdr:colOff>9525</xdr:colOff>
      <xdr:row>25</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19050</xdr:colOff>
      <xdr:row>3</xdr:row>
      <xdr:rowOff>95250</xdr:rowOff>
    </xdr:from>
    <xdr:to>
      <xdr:col>12</xdr:col>
      <xdr:colOff>95250</xdr:colOff>
      <xdr:row>20</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land%20Funmat\Desktop\Bridge%20Table%202023\Copy%20of%20PNG_Bridge_table_FSI-SRs_IMF_TA_Mission_V4%20(0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srael%20mudima\Documents\MacroPrudential%20Main%20Folder\FSIs%20QEB\2021\March%202021\FSIs%20for%20Mar%202021%20QE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srael%20mudima\Documents\MacroPrudential%20Main%20Folder\IMF\2022\Article%20IV\FSIs%20for%20Dec%202021%20Q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SD"/>
      <sheetName val="5.1 DT"/>
      <sheetName val="5.1 DT_BT"/>
      <sheetName val="PNG_DTs_PL"/>
      <sheetName val="PNG_DTs_BS&amp;memo"/>
      <sheetName val="Reconciliation"/>
      <sheetName val="ODC-2SR"/>
      <sheetName val="5.2 OFC_ MMF"/>
      <sheetName val="5.3 OFC_IC"/>
      <sheetName val="5.3.1 OFC_LIC"/>
      <sheetName val="5.3.1 OFC_LIC_BT"/>
      <sheetName val="PNG_LIC_PL"/>
      <sheetName val="PNG_LIC_PL_Q"/>
      <sheetName val="PNG_LIC_BS"/>
      <sheetName val="5.3.2 OFC_NLIC"/>
      <sheetName val="5.3.2 OFC_NLIC_BT"/>
      <sheetName val="PNG_NLIC_BS"/>
      <sheetName val="5.4 OFC_PF"/>
      <sheetName val="5.4 OFC_PF_BT"/>
      <sheetName val="PNG_PF_BS"/>
      <sheetName val="PNG_PF_BS_TM1"/>
      <sheetName val="PNG_PF_PL"/>
      <sheetName val="PNG_PF_PL_Quarterly"/>
      <sheetName val="PNG_PF_PL_TM1"/>
      <sheetName val="5.4 OFC_PF_BT_OLD"/>
      <sheetName val="5.5 NFC"/>
      <sheetName val="5.6 HH"/>
      <sheetName val="5.7 OFC"/>
      <sheetName val="5.7 OFC_BT"/>
      <sheetName val="5.8 REP"/>
      <sheetName val="6.0 CDM"/>
      <sheetName val="Report Form"/>
    </sheetNames>
    <sheetDataSet>
      <sheetData sheetId="0" refreshError="1"/>
      <sheetData sheetId="1" refreshError="1">
        <row r="157">
          <cell r="U157">
            <v>37.49600980736475</v>
          </cell>
        </row>
        <row r="179">
          <cell r="T179">
            <v>204.89603223625215</v>
          </cell>
          <cell r="U179">
            <v>163.89861087485269</v>
          </cell>
          <cell r="V179">
            <v>137.50143437505818</v>
          </cell>
          <cell r="W179">
            <v>160.86092636882111</v>
          </cell>
          <cell r="X179">
            <v>177.19658289475072</v>
          </cell>
          <cell r="Y179">
            <v>165.75042470625942</v>
          </cell>
          <cell r="Z179">
            <v>197.43871760895337</v>
          </cell>
          <cell r="AA179">
            <v>194.41003512097384</v>
          </cell>
          <cell r="AB179">
            <v>183.08562795554738</v>
          </cell>
          <cell r="AC179">
            <v>143.92950000109974</v>
          </cell>
          <cell r="AD179">
            <v>131.22358337808896</v>
          </cell>
          <cell r="AE179">
            <v>133.29563579891453</v>
          </cell>
          <cell r="AF179">
            <v>127.29230531149749</v>
          </cell>
          <cell r="AG179">
            <v>129.84437598215888</v>
          </cell>
          <cell r="AH179">
            <v>92.755331819669934</v>
          </cell>
          <cell r="AI179">
            <v>77.178454036837266</v>
          </cell>
          <cell r="AJ179">
            <v>116.79913055615958</v>
          </cell>
          <cell r="AK179">
            <v>122.32812676766527</v>
          </cell>
          <cell r="AL179">
            <v>126.49304558313501</v>
          </cell>
          <cell r="AM179">
            <v>156.07020864282921</v>
          </cell>
          <cell r="AN179">
            <v>124.67971818753696</v>
          </cell>
          <cell r="AO179">
            <v>119.00079030203266</v>
          </cell>
          <cell r="AP179">
            <v>124.7381727953691</v>
          </cell>
          <cell r="AQ179">
            <v>135.72108530745777</v>
          </cell>
          <cell r="AR179">
            <v>185.13449934262357</v>
          </cell>
          <cell r="AS179">
            <v>162.4984333321635</v>
          </cell>
          <cell r="AT179">
            <v>107.30692946679761</v>
          </cell>
          <cell r="AU179">
            <v>111.80196594791474</v>
          </cell>
          <cell r="AV179">
            <v>90.682168999345635</v>
          </cell>
          <cell r="AW179">
            <v>103.57999432815407</v>
          </cell>
          <cell r="AX179">
            <v>91.965920270273614</v>
          </cell>
          <cell r="AY179">
            <v>94.430573031492415</v>
          </cell>
          <cell r="AZ179">
            <v>99.530010647776763</v>
          </cell>
          <cell r="BA179">
            <v>95.395253313833322</v>
          </cell>
          <cell r="BB179">
            <v>102.86345657521001</v>
          </cell>
          <cell r="BC179">
            <v>97.108724658865953</v>
          </cell>
          <cell r="BD179">
            <v>82.987831513435751</v>
          </cell>
          <cell r="BE179">
            <v>73.060376521634112</v>
          </cell>
          <cell r="BF179">
            <v>67.805205752039058</v>
          </cell>
          <cell r="BG179">
            <v>79.685377406462663</v>
          </cell>
          <cell r="BH179">
            <v>62.739887514983415</v>
          </cell>
          <cell r="BI179">
            <v>46.550639492607814</v>
          </cell>
          <cell r="BJ179">
            <v>40.777678798667793</v>
          </cell>
        </row>
        <row r="182">
          <cell r="T182">
            <v>14.506804892330807</v>
          </cell>
          <cell r="U182">
            <v>11.810163177808521</v>
          </cell>
          <cell r="V182">
            <v>13.020893984187708</v>
          </cell>
          <cell r="W182">
            <v>15.810208604966661</v>
          </cell>
          <cell r="X182">
            <v>11.045823177065484</v>
          </cell>
          <cell r="Y182">
            <v>8.2163894405702411</v>
          </cell>
          <cell r="Z182">
            <v>13.607689666742573</v>
          </cell>
          <cell r="AA182">
            <v>14.906550480345713</v>
          </cell>
          <cell r="AB182">
            <v>14.129942596892217</v>
          </cell>
          <cell r="AC182">
            <v>4.5834371471468334</v>
          </cell>
          <cell r="AD182">
            <v>4.0314642188040262</v>
          </cell>
          <cell r="AE182">
            <v>9.3821946461138452</v>
          </cell>
          <cell r="AF182">
            <v>6.0465915511244406</v>
          </cell>
          <cell r="AG182">
            <v>9.9155113522596601</v>
          </cell>
          <cell r="AH182">
            <v>11.174597399406146</v>
          </cell>
          <cell r="AI182">
            <v>14.488821250110517</v>
          </cell>
          <cell r="AJ182">
            <v>7.7715981045838909</v>
          </cell>
          <cell r="AK182">
            <v>12.453634359137542</v>
          </cell>
          <cell r="AL182">
            <v>16.198682226232069</v>
          </cell>
          <cell r="AM182">
            <v>19.354888597017609</v>
          </cell>
          <cell r="AN182">
            <v>10.183033835239222</v>
          </cell>
          <cell r="AO182">
            <v>12.260573813861981</v>
          </cell>
          <cell r="AP182">
            <v>15.171606526085968</v>
          </cell>
          <cell r="AQ182">
            <v>18.720806727367783</v>
          </cell>
          <cell r="AR182">
            <v>4.2614470504969439</v>
          </cell>
          <cell r="AS182">
            <v>8.1470605019487685</v>
          </cell>
          <cell r="AT182">
            <v>12.88355629274742</v>
          </cell>
          <cell r="AU182">
            <v>14.059202342223895</v>
          </cell>
          <cell r="AV182">
            <v>9.7391750716438636</v>
          </cell>
          <cell r="AW182">
            <v>15.783911352528548</v>
          </cell>
          <cell r="AX182">
            <v>19.513105183910159</v>
          </cell>
          <cell r="AY182">
            <v>22.242861466646623</v>
          </cell>
          <cell r="AZ182">
            <v>-6.4092470653606401</v>
          </cell>
          <cell r="BA182">
            <v>3.9439640335545598</v>
          </cell>
          <cell r="BB182">
            <v>8.4007731828492869</v>
          </cell>
          <cell r="BC182">
            <v>11.374224607706578</v>
          </cell>
          <cell r="BD182">
            <v>5.2661284274264855</v>
          </cell>
          <cell r="BE182">
            <v>10.25209804220342</v>
          </cell>
          <cell r="BF182">
            <v>12.129364669983051</v>
          </cell>
          <cell r="BG182">
            <v>14.863351612909295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FSD"/>
      <sheetName val="FSD Table 2"/>
      <sheetName val="FS2-Annex 2"/>
      <sheetName val="Source Data IS"/>
      <sheetName val="FS2-Annex 3"/>
      <sheetName val="Source Data BS"/>
      <sheetName val="FS2-Annex 4"/>
      <sheetName val="FS2-Annex 5"/>
      <sheetName val="Sheet4"/>
    </sheetNames>
    <sheetDataSet>
      <sheetData sheetId="0"/>
      <sheetData sheetId="1">
        <row r="73">
          <cell r="B73">
            <v>39.6</v>
          </cell>
          <cell r="C73">
            <v>35.5</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Page"/>
      <sheetName val="FSD"/>
      <sheetName val="FSD Table 2"/>
      <sheetName val="FS2-Annex 2"/>
      <sheetName val="Source Data IS"/>
      <sheetName val="FS2-Annex 3"/>
      <sheetName val="Source Data BS"/>
      <sheetName val="FS2-Annex 4"/>
      <sheetName val="FS2-Annex 5"/>
      <sheetName val="Sheet4"/>
    </sheetNames>
    <sheetDataSet>
      <sheetData sheetId="0"/>
      <sheetData sheetId="1">
        <row r="82">
          <cell r="E82">
            <v>6.2</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89"/>
  <sheetViews>
    <sheetView zoomScale="85" zoomScaleNormal="85" workbookViewId="0">
      <pane ySplit="2" topLeftCell="A69" activePane="bottomLeft" state="frozen"/>
      <selection pane="bottomLeft" activeCell="D76" sqref="D76"/>
    </sheetView>
  </sheetViews>
  <sheetFormatPr defaultColWidth="9.109375" defaultRowHeight="13.8"/>
  <cols>
    <col min="1" max="1" width="19.5546875" style="121" customWidth="1"/>
    <col min="2" max="2" width="22" style="47" customWidth="1"/>
    <col min="3" max="3" width="20.88671875" style="47" customWidth="1"/>
    <col min="4" max="4" width="22" style="46" customWidth="1"/>
    <col min="5" max="5" width="20.44140625" style="47" customWidth="1"/>
    <col min="6" max="6" width="20.109375" style="47" customWidth="1"/>
    <col min="7" max="7" width="18.44140625" style="47" customWidth="1"/>
    <col min="8" max="8" width="15.88671875" style="47" customWidth="1"/>
    <col min="9" max="9" width="12.109375" style="47" customWidth="1"/>
    <col min="10" max="10" width="17.33203125" style="47" customWidth="1"/>
    <col min="11" max="11" width="18.109375" style="47" customWidth="1"/>
    <col min="12" max="12" width="14.33203125" style="47" customWidth="1"/>
    <col min="13" max="13" width="15.88671875" style="47" customWidth="1"/>
    <col min="14" max="14" width="19.6640625" style="47" customWidth="1"/>
    <col min="15" max="15" width="13.5546875" style="109" bestFit="1" customWidth="1"/>
    <col min="16" max="16" width="9.109375" style="109"/>
    <col min="17" max="17" width="9.109375" style="110"/>
    <col min="18" max="16384" width="9.109375" style="47"/>
  </cols>
  <sheetData>
    <row r="1" spans="1:17" ht="30" customHeight="1" thickBot="1">
      <c r="A1" s="107"/>
      <c r="B1" s="108" t="s">
        <v>68</v>
      </c>
      <c r="C1" s="96"/>
      <c r="D1" s="96"/>
      <c r="E1" s="97"/>
      <c r="F1" s="97"/>
      <c r="G1" s="97"/>
      <c r="H1" s="97"/>
      <c r="I1" s="97"/>
      <c r="J1" s="97"/>
      <c r="K1" s="97"/>
      <c r="L1" s="97"/>
      <c r="M1" s="97"/>
      <c r="N1" s="98"/>
    </row>
    <row r="2" spans="1:17" s="111" customFormat="1" ht="59.25" customHeight="1" thickBot="1">
      <c r="A2" s="54" t="s">
        <v>56</v>
      </c>
      <c r="B2" s="55" t="s">
        <v>59</v>
      </c>
      <c r="C2" s="56" t="s">
        <v>60</v>
      </c>
      <c r="D2" s="56" t="s">
        <v>62</v>
      </c>
      <c r="E2" s="55" t="s">
        <v>63</v>
      </c>
      <c r="F2" s="55" t="s">
        <v>61</v>
      </c>
      <c r="G2" s="55" t="s">
        <v>64</v>
      </c>
      <c r="H2" s="55" t="s">
        <v>65</v>
      </c>
      <c r="I2" s="55" t="s">
        <v>66</v>
      </c>
      <c r="J2" s="55" t="s">
        <v>67</v>
      </c>
      <c r="K2" s="55" t="s">
        <v>70</v>
      </c>
      <c r="L2" s="55" t="s">
        <v>40</v>
      </c>
      <c r="M2" s="55" t="s">
        <v>72</v>
      </c>
      <c r="N2" s="57" t="s">
        <v>73</v>
      </c>
      <c r="O2" s="109"/>
      <c r="P2" s="109"/>
      <c r="Q2" s="110"/>
    </row>
    <row r="3" spans="1:17" ht="14.25" customHeight="1">
      <c r="A3" s="84"/>
      <c r="B3" s="85"/>
      <c r="C3" s="85"/>
      <c r="D3" s="85"/>
      <c r="E3" s="85"/>
      <c r="F3" s="85"/>
      <c r="G3" s="85"/>
      <c r="H3" s="85"/>
      <c r="I3" s="85"/>
      <c r="J3" s="85"/>
      <c r="K3" s="85"/>
      <c r="L3" s="85"/>
      <c r="M3" s="85"/>
      <c r="N3" s="86"/>
    </row>
    <row r="4" spans="1:17">
      <c r="A4" s="75">
        <v>2012</v>
      </c>
      <c r="B4" s="48">
        <v>28.9</v>
      </c>
      <c r="C4" s="48">
        <v>20.6</v>
      </c>
      <c r="D4" s="48">
        <v>3.7762391934440322</v>
      </c>
      <c r="E4" s="48">
        <v>10.199999999999999</v>
      </c>
      <c r="F4" s="48">
        <v>2.2000000000000002</v>
      </c>
      <c r="G4" s="48">
        <v>34.799999999999997</v>
      </c>
      <c r="H4" s="48">
        <v>5.7949242643474852</v>
      </c>
      <c r="I4" s="48">
        <v>29.480098966642824</v>
      </c>
      <c r="J4" s="48">
        <v>50.682565014663375</v>
      </c>
      <c r="K4" s="48">
        <v>40.723540921801096</v>
      </c>
      <c r="L4" s="48">
        <v>18.3</v>
      </c>
      <c r="M4" s="48">
        <v>23.3</v>
      </c>
      <c r="N4" s="49">
        <v>10.4</v>
      </c>
    </row>
    <row r="5" spans="1:17">
      <c r="A5" s="75">
        <v>2013</v>
      </c>
      <c r="B5" s="48">
        <v>28.7</v>
      </c>
      <c r="C5" s="48">
        <v>21.6</v>
      </c>
      <c r="D5" s="48">
        <v>2.4944937758050232</v>
      </c>
      <c r="E5" s="48">
        <v>11.9</v>
      </c>
      <c r="F5" s="48">
        <v>1.8</v>
      </c>
      <c r="G5" s="48">
        <v>38</v>
      </c>
      <c r="H5" s="48">
        <v>6.7018636239734048</v>
      </c>
      <c r="I5" s="48">
        <v>31.529526223904007</v>
      </c>
      <c r="J5" s="48">
        <v>43.738429778373451</v>
      </c>
      <c r="K5" s="48">
        <v>39.899731464637576</v>
      </c>
      <c r="L5" s="48">
        <v>20.399999999999999</v>
      </c>
      <c r="M5" s="48">
        <v>26.2</v>
      </c>
      <c r="N5" s="49">
        <v>14.3</v>
      </c>
    </row>
    <row r="6" spans="1:17">
      <c r="A6" s="75">
        <v>2014</v>
      </c>
      <c r="B6" s="48">
        <v>35.299999999999997</v>
      </c>
      <c r="C6" s="48">
        <v>27.8</v>
      </c>
      <c r="D6" s="48">
        <v>3.9712687968203131</v>
      </c>
      <c r="E6" s="48">
        <v>13.2</v>
      </c>
      <c r="F6" s="48">
        <v>2.1</v>
      </c>
      <c r="G6" s="48">
        <v>29.5</v>
      </c>
      <c r="H6" s="48">
        <v>4.7106827041956736</v>
      </c>
      <c r="I6" s="48">
        <v>19.455153603577354</v>
      </c>
      <c r="J6" s="48">
        <v>56.683058690665931</v>
      </c>
      <c r="K6" s="48">
        <v>48.433316656287545</v>
      </c>
      <c r="L6" s="48">
        <v>20</v>
      </c>
      <c r="M6" s="48">
        <v>26</v>
      </c>
      <c r="N6" s="49">
        <v>-3.1</v>
      </c>
    </row>
    <row r="7" spans="1:17">
      <c r="A7" s="75">
        <v>2015</v>
      </c>
      <c r="B7" s="48">
        <v>34.4</v>
      </c>
      <c r="C7" s="48">
        <v>28.4</v>
      </c>
      <c r="D7" s="48">
        <v>5.735094810617297</v>
      </c>
      <c r="E7" s="48">
        <v>13.3</v>
      </c>
      <c r="F7" s="48">
        <v>3.1</v>
      </c>
      <c r="G7" s="48">
        <v>36.200000000000003</v>
      </c>
      <c r="H7" s="48">
        <v>4.2233676263594431</v>
      </c>
      <c r="I7" s="48">
        <v>16.448010420189291</v>
      </c>
      <c r="J7" s="48">
        <v>62.365985577480167</v>
      </c>
      <c r="K7" s="48">
        <v>48.309571678767945</v>
      </c>
      <c r="L7" s="48">
        <v>19</v>
      </c>
      <c r="M7" s="48">
        <v>24.8</v>
      </c>
      <c r="N7" s="49">
        <v>5</v>
      </c>
    </row>
    <row r="8" spans="1:17">
      <c r="A8" s="75">
        <v>2016</v>
      </c>
      <c r="B8" s="48">
        <v>35.6</v>
      </c>
      <c r="C8" s="48">
        <v>28.6</v>
      </c>
      <c r="D8" s="48">
        <v>4.1877467246349092</v>
      </c>
      <c r="E8" s="48">
        <v>13.3</v>
      </c>
      <c r="F8" s="48">
        <v>2.5</v>
      </c>
      <c r="G8" s="48">
        <v>42.7</v>
      </c>
      <c r="H8" s="48">
        <v>3.2582409301999662</v>
      </c>
      <c r="I8" s="48">
        <v>13.044333032277283</v>
      </c>
      <c r="J8" s="48">
        <v>62.466366845630937</v>
      </c>
      <c r="K8" s="48">
        <v>49.953658180437003</v>
      </c>
      <c r="L8" s="48">
        <v>19.8</v>
      </c>
      <c r="M8" s="48">
        <v>25.7</v>
      </c>
      <c r="N8" s="49">
        <v>12.4</v>
      </c>
    </row>
    <row r="9" spans="1:17">
      <c r="A9" s="75">
        <v>2017</v>
      </c>
      <c r="B9" s="48">
        <v>38.1</v>
      </c>
      <c r="C9" s="48">
        <v>30.8</v>
      </c>
      <c r="D9" s="48">
        <v>4.1903608687876348</v>
      </c>
      <c r="E9" s="48">
        <v>14.2</v>
      </c>
      <c r="F9" s="48">
        <v>2.8</v>
      </c>
      <c r="G9" s="48">
        <v>44.4</v>
      </c>
      <c r="H9" s="48">
        <v>3.4082225993652191</v>
      </c>
      <c r="I9" s="48">
        <v>13.294020223048598</v>
      </c>
      <c r="J9" s="48">
        <v>64.074833300563469</v>
      </c>
      <c r="K9" s="48">
        <v>48.729252359891149</v>
      </c>
      <c r="L9" s="48">
        <v>16.899999999999999</v>
      </c>
      <c r="M9" s="48">
        <v>22.4</v>
      </c>
      <c r="N9" s="49">
        <v>11.7</v>
      </c>
    </row>
    <row r="10" spans="1:17">
      <c r="A10" s="75">
        <v>2018</v>
      </c>
      <c r="B10" s="48">
        <v>37.1</v>
      </c>
      <c r="C10" s="48">
        <v>29.6</v>
      </c>
      <c r="D10" s="48">
        <v>6.2021797531755425</v>
      </c>
      <c r="E10" s="48">
        <v>14.5</v>
      </c>
      <c r="F10" s="48">
        <v>3.7</v>
      </c>
      <c r="G10" s="48">
        <v>39.9</v>
      </c>
      <c r="H10" s="48">
        <v>3.8198669675114325</v>
      </c>
      <c r="I10" s="48">
        <v>13.972733118979397</v>
      </c>
      <c r="J10" s="48">
        <v>63.127549739460221</v>
      </c>
      <c r="K10" s="48">
        <v>47.781201320898823</v>
      </c>
      <c r="L10" s="48">
        <v>15.9</v>
      </c>
      <c r="M10" s="48">
        <v>21.5</v>
      </c>
      <c r="N10" s="49">
        <v>14.2</v>
      </c>
    </row>
    <row r="11" spans="1:17">
      <c r="A11" s="75">
        <v>2019</v>
      </c>
      <c r="B11" s="48">
        <v>36.1</v>
      </c>
      <c r="C11" s="48">
        <v>28.2</v>
      </c>
      <c r="D11" s="48">
        <v>5.4357799415990478</v>
      </c>
      <c r="E11" s="48">
        <v>14</v>
      </c>
      <c r="F11" s="48">
        <v>3.8</v>
      </c>
      <c r="G11" s="48">
        <v>48</v>
      </c>
      <c r="H11" s="48">
        <v>4.1629166037486511</v>
      </c>
      <c r="I11" s="48">
        <v>15.86864005839379</v>
      </c>
      <c r="J11" s="48">
        <v>63.335832594472805</v>
      </c>
      <c r="K11" s="48">
        <v>42.861017170986877</v>
      </c>
      <c r="L11" s="48">
        <v>17.7</v>
      </c>
      <c r="M11" s="48">
        <v>24.1</v>
      </c>
      <c r="N11" s="49">
        <v>13.7</v>
      </c>
    </row>
    <row r="12" spans="1:17">
      <c r="A12" s="75">
        <v>2020</v>
      </c>
      <c r="B12" s="48">
        <v>41.811497365767131</v>
      </c>
      <c r="C12" s="48">
        <v>31.9</v>
      </c>
      <c r="D12" s="48">
        <v>8.1894036860314863</v>
      </c>
      <c r="E12" s="48">
        <v>14.9</v>
      </c>
      <c r="F12" s="48">
        <v>4.5999999999999996</v>
      </c>
      <c r="G12" s="48">
        <v>38.200000000000003</v>
      </c>
      <c r="H12" s="48">
        <v>3.8676900058059003</v>
      </c>
      <c r="I12" s="48">
        <v>14.536602996510469</v>
      </c>
      <c r="J12" s="48">
        <v>65.441475245086338</v>
      </c>
      <c r="K12" s="48">
        <v>42.352144788856236</v>
      </c>
      <c r="L12" s="48">
        <v>16.7</v>
      </c>
      <c r="M12" s="48">
        <v>22.6</v>
      </c>
      <c r="N12" s="49">
        <v>12.2</v>
      </c>
    </row>
    <row r="13" spans="1:17">
      <c r="A13" s="112">
        <v>2021</v>
      </c>
      <c r="B13" s="48">
        <v>44.381263254532058</v>
      </c>
      <c r="C13" s="48">
        <v>32.5</v>
      </c>
      <c r="D13" s="80">
        <v>8.5742533825056402</v>
      </c>
      <c r="E13" s="81">
        <v>13.5</v>
      </c>
      <c r="F13" s="81">
        <v>6.2</v>
      </c>
      <c r="G13" s="48">
        <v>40.200000000000003</v>
      </c>
      <c r="H13" s="48">
        <v>4.394941173935063</v>
      </c>
      <c r="I13" s="87">
        <v>16.64011552703575</v>
      </c>
      <c r="J13" s="80">
        <v>65.621400329262585</v>
      </c>
      <c r="K13" s="80">
        <v>42.261885064963053</v>
      </c>
      <c r="L13" s="48">
        <v>18.899999999999999</v>
      </c>
      <c r="M13" s="48">
        <v>25.5</v>
      </c>
      <c r="N13" s="49">
        <v>16.600000000000001</v>
      </c>
    </row>
    <row r="14" spans="1:17">
      <c r="A14" s="112">
        <v>2022</v>
      </c>
      <c r="B14" s="80">
        <v>43.103841618558633</v>
      </c>
      <c r="C14" s="80">
        <v>30.828379726338778</v>
      </c>
      <c r="D14" s="80">
        <v>8</v>
      </c>
      <c r="E14" s="80">
        <v>12.3</v>
      </c>
      <c r="F14" s="81">
        <v>5.6</v>
      </c>
      <c r="G14" s="80">
        <v>40.184620405658741</v>
      </c>
      <c r="H14" s="48">
        <v>3.7697997645198358</v>
      </c>
      <c r="I14" s="48">
        <v>15.379335817598463</v>
      </c>
      <c r="J14" s="48">
        <v>63.949647653887432</v>
      </c>
      <c r="K14" s="48">
        <v>44.356124774105751</v>
      </c>
      <c r="L14" s="81">
        <v>22.5</v>
      </c>
      <c r="M14" s="81">
        <v>28.6</v>
      </c>
      <c r="N14" s="49">
        <v>13.825096875540185</v>
      </c>
    </row>
    <row r="15" spans="1:17">
      <c r="A15" s="112">
        <v>2023</v>
      </c>
      <c r="B15" s="80">
        <v>39.593393822255848</v>
      </c>
      <c r="C15" s="80">
        <v>29.620154849486251</v>
      </c>
      <c r="D15" s="80">
        <v>8.1964453832573838</v>
      </c>
      <c r="E15" s="80">
        <v>12.341195085905994</v>
      </c>
      <c r="F15" s="80">
        <v>5.418901925941082</v>
      </c>
      <c r="G15" s="80">
        <v>41.117416500902813</v>
      </c>
      <c r="H15" s="48">
        <v>3.9350504969551712</v>
      </c>
      <c r="I15" s="48">
        <v>14.109870680382782</v>
      </c>
      <c r="J15" s="80">
        <v>62.952992257643444</v>
      </c>
      <c r="K15" s="80">
        <v>42.377719653851891</v>
      </c>
      <c r="L15" s="80">
        <v>19.222954825694618</v>
      </c>
      <c r="M15" s="80">
        <v>24.977757319021599</v>
      </c>
      <c r="N15" s="49">
        <v>10.778847765826583</v>
      </c>
    </row>
    <row r="16" spans="1:17">
      <c r="A16" s="112"/>
      <c r="B16" s="80"/>
      <c r="C16" s="80"/>
      <c r="D16" s="80"/>
      <c r="E16" s="80"/>
      <c r="F16" s="80"/>
      <c r="G16" s="81"/>
      <c r="H16" s="81"/>
      <c r="I16" s="81"/>
      <c r="J16" s="81"/>
      <c r="K16" s="80"/>
      <c r="L16" s="80"/>
      <c r="M16" s="80"/>
      <c r="N16" s="49"/>
    </row>
    <row r="17" spans="1:14">
      <c r="A17" s="88">
        <v>2012</v>
      </c>
      <c r="B17" s="16"/>
      <c r="C17" s="16"/>
      <c r="D17" s="16"/>
      <c r="E17" s="48"/>
      <c r="F17" s="48"/>
      <c r="G17" s="89"/>
      <c r="H17" s="48"/>
      <c r="I17" s="48"/>
      <c r="J17" s="48"/>
      <c r="K17" s="48"/>
      <c r="L17" s="89"/>
      <c r="M17" s="89"/>
      <c r="N17" s="49"/>
    </row>
    <row r="18" spans="1:14">
      <c r="A18" s="83" t="s">
        <v>36</v>
      </c>
      <c r="B18" s="16">
        <v>30.1</v>
      </c>
      <c r="C18" s="48">
        <v>23.2</v>
      </c>
      <c r="D18" s="48">
        <v>4.040762014028334</v>
      </c>
      <c r="E18" s="48">
        <v>11</v>
      </c>
      <c r="F18" s="48">
        <v>2.5</v>
      </c>
      <c r="G18" s="48">
        <v>34.9</v>
      </c>
      <c r="H18" s="48">
        <v>6.1230587965367373</v>
      </c>
      <c r="I18" s="48">
        <v>31.794169077864392</v>
      </c>
      <c r="J18" s="48">
        <v>48.075261849603955</v>
      </c>
      <c r="K18" s="48">
        <v>41.706084446831404</v>
      </c>
      <c r="L18" s="48">
        <v>16.8</v>
      </c>
      <c r="M18" s="48">
        <v>21.4</v>
      </c>
      <c r="N18" s="49">
        <v>4.5999999999999996</v>
      </c>
    </row>
    <row r="19" spans="1:14">
      <c r="A19" s="83" t="s">
        <v>37</v>
      </c>
      <c r="B19" s="16">
        <v>32.299999999999997</v>
      </c>
      <c r="C19" s="48">
        <v>22.9</v>
      </c>
      <c r="D19" s="48">
        <v>2.9736992835002551</v>
      </c>
      <c r="E19" s="48">
        <v>10.3</v>
      </c>
      <c r="F19" s="48">
        <v>2.2000000000000002</v>
      </c>
      <c r="G19" s="48">
        <v>45.1</v>
      </c>
      <c r="H19" s="48">
        <v>5.9289965110847884</v>
      </c>
      <c r="I19" s="48">
        <v>30.404786863020355</v>
      </c>
      <c r="J19" s="48">
        <v>54.235472827016338</v>
      </c>
      <c r="K19" s="48">
        <v>39.718734937400171</v>
      </c>
      <c r="L19" s="48">
        <v>17</v>
      </c>
      <c r="M19" s="48">
        <v>21.3</v>
      </c>
      <c r="N19" s="49">
        <v>1.2</v>
      </c>
    </row>
    <row r="20" spans="1:14">
      <c r="A20" s="83" t="s">
        <v>38</v>
      </c>
      <c r="B20" s="16">
        <v>30.8</v>
      </c>
      <c r="C20" s="80">
        <v>19.5</v>
      </c>
      <c r="D20" s="80">
        <v>3.7140865664779019</v>
      </c>
      <c r="E20" s="48">
        <v>9.1999999999999993</v>
      </c>
      <c r="F20" s="48">
        <v>2.2999999999999998</v>
      </c>
      <c r="G20" s="48">
        <v>36.5</v>
      </c>
      <c r="H20" s="48">
        <v>6.0517026398593607</v>
      </c>
      <c r="I20" s="48">
        <v>31.85607104647109</v>
      </c>
      <c r="J20" s="48">
        <v>49.130824767151623</v>
      </c>
      <c r="K20" s="48">
        <v>39.911894241645726</v>
      </c>
      <c r="L20" s="48">
        <v>15.9</v>
      </c>
      <c r="M20" s="48">
        <v>20.5</v>
      </c>
      <c r="N20" s="49">
        <v>3</v>
      </c>
    </row>
    <row r="21" spans="1:14">
      <c r="A21" s="83" t="s">
        <v>39</v>
      </c>
      <c r="B21" s="16">
        <v>28.9</v>
      </c>
      <c r="C21" s="80">
        <v>20.6</v>
      </c>
      <c r="D21" s="80">
        <v>3.7762391934440322</v>
      </c>
      <c r="E21" s="48">
        <v>10.199999999999999</v>
      </c>
      <c r="F21" s="48">
        <v>2.2000000000000002</v>
      </c>
      <c r="G21" s="48">
        <v>34.799999999999997</v>
      </c>
      <c r="H21" s="48">
        <v>5.7949242643474852</v>
      </c>
      <c r="I21" s="48">
        <v>29.480098966642824</v>
      </c>
      <c r="J21" s="48">
        <v>50.682565014663375</v>
      </c>
      <c r="K21" s="48">
        <v>40.723540921801096</v>
      </c>
      <c r="L21" s="48">
        <v>18.3</v>
      </c>
      <c r="M21" s="48">
        <v>23.3</v>
      </c>
      <c r="N21" s="49">
        <v>10.4</v>
      </c>
    </row>
    <row r="22" spans="1:14">
      <c r="A22" s="88">
        <v>2013</v>
      </c>
      <c r="B22" s="16"/>
      <c r="C22" s="80"/>
      <c r="D22" s="80"/>
      <c r="E22" s="48"/>
      <c r="F22" s="48"/>
      <c r="G22" s="48"/>
      <c r="H22" s="48"/>
      <c r="I22" s="48"/>
      <c r="J22" s="48"/>
      <c r="K22" s="48"/>
      <c r="L22" s="48"/>
      <c r="M22" s="48"/>
      <c r="N22" s="49"/>
    </row>
    <row r="23" spans="1:14">
      <c r="A23" s="83" t="s">
        <v>36</v>
      </c>
      <c r="B23" s="16">
        <v>30.4</v>
      </c>
      <c r="C23" s="48">
        <v>24.3</v>
      </c>
      <c r="D23" s="48">
        <v>3.0151965840821746</v>
      </c>
      <c r="E23" s="48">
        <v>11.9</v>
      </c>
      <c r="F23" s="48">
        <v>2</v>
      </c>
      <c r="G23" s="48">
        <v>36.299999999999997</v>
      </c>
      <c r="H23" s="48">
        <v>5.3959634789661273</v>
      </c>
      <c r="I23" s="48">
        <v>26.261280312999197</v>
      </c>
      <c r="J23" s="48">
        <v>51.558172439786588</v>
      </c>
      <c r="K23" s="48">
        <v>41.285654630049898</v>
      </c>
      <c r="L23" s="48">
        <v>17.100000000000001</v>
      </c>
      <c r="M23" s="48">
        <v>22.1</v>
      </c>
      <c r="N23" s="49">
        <v>6.7</v>
      </c>
    </row>
    <row r="24" spans="1:14">
      <c r="A24" s="83" t="s">
        <v>37</v>
      </c>
      <c r="B24" s="16">
        <v>28.6</v>
      </c>
      <c r="C24" s="48">
        <v>20.7</v>
      </c>
      <c r="D24" s="48">
        <v>3.4623603390360045</v>
      </c>
      <c r="E24" s="48">
        <v>10.7</v>
      </c>
      <c r="F24" s="48">
        <v>1.6</v>
      </c>
      <c r="G24" s="48">
        <v>35.4</v>
      </c>
      <c r="H24" s="48">
        <v>5.6848970433802313</v>
      </c>
      <c r="I24" s="48">
        <v>28.204883290267418</v>
      </c>
      <c r="J24" s="48">
        <v>48.565327682894811</v>
      </c>
      <c r="K24" s="48">
        <v>41.677633835659712</v>
      </c>
      <c r="L24" s="48">
        <v>17.3</v>
      </c>
      <c r="M24" s="48">
        <v>22.2</v>
      </c>
      <c r="N24" s="49">
        <v>1.1000000000000001</v>
      </c>
    </row>
    <row r="25" spans="1:14">
      <c r="A25" s="83" t="s">
        <v>38</v>
      </c>
      <c r="B25" s="16">
        <v>28.1</v>
      </c>
      <c r="C25" s="80">
        <v>18.899999999999999</v>
      </c>
      <c r="D25" s="80">
        <v>2.4944937758050232</v>
      </c>
      <c r="E25" s="48">
        <v>10.199999999999999</v>
      </c>
      <c r="F25" s="48">
        <v>1.8</v>
      </c>
      <c r="G25" s="48">
        <v>39.5</v>
      </c>
      <c r="H25" s="48">
        <v>5.7867687452949008</v>
      </c>
      <c r="I25" s="48">
        <v>28.36405352334533</v>
      </c>
      <c r="J25" s="48">
        <v>45.97197097072052</v>
      </c>
      <c r="K25" s="48">
        <v>44.006651266797967</v>
      </c>
      <c r="L25" s="48">
        <v>19.7</v>
      </c>
      <c r="M25" s="48">
        <v>25.6</v>
      </c>
      <c r="N25" s="49">
        <v>8.4</v>
      </c>
    </row>
    <row r="26" spans="1:14">
      <c r="A26" s="83" t="s">
        <v>39</v>
      </c>
      <c r="B26" s="16">
        <v>28.7</v>
      </c>
      <c r="C26" s="80">
        <v>21.6</v>
      </c>
      <c r="D26" s="80">
        <v>2.8556107369670256</v>
      </c>
      <c r="E26" s="48">
        <v>11.9</v>
      </c>
      <c r="F26" s="48">
        <v>1.9</v>
      </c>
      <c r="G26" s="48">
        <v>38</v>
      </c>
      <c r="H26" s="48">
        <v>6.7018636239734048</v>
      </c>
      <c r="I26" s="48">
        <v>31.529526223904007</v>
      </c>
      <c r="J26" s="48">
        <v>43.738429778373451</v>
      </c>
      <c r="K26" s="48">
        <v>39.899731464637576</v>
      </c>
      <c r="L26" s="48">
        <v>20.399999999999999</v>
      </c>
      <c r="M26" s="48">
        <v>26.2</v>
      </c>
      <c r="N26" s="49">
        <v>14.3</v>
      </c>
    </row>
    <row r="27" spans="1:14">
      <c r="A27" s="88">
        <v>2014</v>
      </c>
      <c r="B27" s="16"/>
      <c r="C27" s="48"/>
      <c r="D27" s="48"/>
      <c r="E27" s="48"/>
      <c r="F27" s="48"/>
      <c r="G27" s="48"/>
      <c r="H27" s="48"/>
      <c r="I27" s="48"/>
      <c r="J27" s="48"/>
      <c r="K27" s="48"/>
      <c r="L27" s="48"/>
      <c r="M27" s="48"/>
      <c r="N27" s="49"/>
    </row>
    <row r="28" spans="1:14">
      <c r="A28" s="83" t="s">
        <v>36</v>
      </c>
      <c r="B28" s="16">
        <v>29.1</v>
      </c>
      <c r="C28" s="16">
        <v>23.1</v>
      </c>
      <c r="D28" s="48">
        <v>3.2091491165817034</v>
      </c>
      <c r="E28" s="48">
        <v>12.7</v>
      </c>
      <c r="F28" s="48">
        <v>1.9</v>
      </c>
      <c r="G28" s="48">
        <v>35.9</v>
      </c>
      <c r="H28" s="48">
        <v>6.6634417106923953</v>
      </c>
      <c r="I28" s="48">
        <v>29.405110665664875</v>
      </c>
      <c r="J28" s="48">
        <v>42.876973746404218</v>
      </c>
      <c r="K28" s="48">
        <v>40.818135528315565</v>
      </c>
      <c r="L28" s="48">
        <v>19.8</v>
      </c>
      <c r="M28" s="48">
        <v>25.9</v>
      </c>
      <c r="N28" s="49">
        <v>11</v>
      </c>
    </row>
    <row r="29" spans="1:14">
      <c r="A29" s="83" t="s">
        <v>37</v>
      </c>
      <c r="B29" s="16">
        <v>29.7</v>
      </c>
      <c r="C29" s="16">
        <v>21.7</v>
      </c>
      <c r="D29" s="48">
        <v>3.8608631085867198</v>
      </c>
      <c r="E29" s="48">
        <v>11.6</v>
      </c>
      <c r="F29" s="48">
        <v>2.2000000000000002</v>
      </c>
      <c r="G29" s="48">
        <v>33.1</v>
      </c>
      <c r="H29" s="48">
        <v>6.1914353941268745</v>
      </c>
      <c r="I29" s="48">
        <v>27.502698208603242</v>
      </c>
      <c r="J29" s="48">
        <v>47.709008975359829</v>
      </c>
      <c r="K29" s="48">
        <v>41.533767548347996</v>
      </c>
      <c r="L29" s="48">
        <v>19.899999999999999</v>
      </c>
      <c r="M29" s="48">
        <v>25.8</v>
      </c>
      <c r="N29" s="49">
        <v>3.9</v>
      </c>
    </row>
    <row r="30" spans="1:14">
      <c r="A30" s="83" t="s">
        <v>38</v>
      </c>
      <c r="B30" s="16">
        <v>33.299999999999997</v>
      </c>
      <c r="C30" s="16">
        <v>23.4</v>
      </c>
      <c r="D30" s="48">
        <v>4.2144492013607344</v>
      </c>
      <c r="E30" s="48">
        <v>11.5</v>
      </c>
      <c r="F30" s="48">
        <v>2.2999999999999998</v>
      </c>
      <c r="G30" s="48">
        <v>29.5</v>
      </c>
      <c r="H30" s="48">
        <v>5.9661763683786919</v>
      </c>
      <c r="I30" s="48">
        <v>26.348291228292254</v>
      </c>
      <c r="J30" s="48">
        <v>48.356561309296033</v>
      </c>
      <c r="K30" s="48">
        <v>42.475878369779416</v>
      </c>
      <c r="L30" s="48">
        <v>18.8</v>
      </c>
      <c r="M30" s="48">
        <v>24.5</v>
      </c>
      <c r="N30" s="49">
        <v>-0.8</v>
      </c>
    </row>
    <row r="31" spans="1:14">
      <c r="A31" s="83" t="s">
        <v>39</v>
      </c>
      <c r="B31" s="16">
        <v>35.299999999999997</v>
      </c>
      <c r="C31" s="16">
        <v>27.8</v>
      </c>
      <c r="D31" s="48">
        <v>3.9712687968203131</v>
      </c>
      <c r="E31" s="48">
        <v>13.2</v>
      </c>
      <c r="F31" s="48">
        <v>2.1</v>
      </c>
      <c r="G31" s="48">
        <v>29.5</v>
      </c>
      <c r="H31" s="48">
        <v>4.7106827041956736</v>
      </c>
      <c r="I31" s="48">
        <v>19.455153603577354</v>
      </c>
      <c r="J31" s="48">
        <v>56.683058690665931</v>
      </c>
      <c r="K31" s="48">
        <v>48.433316656287545</v>
      </c>
      <c r="L31" s="48">
        <v>20</v>
      </c>
      <c r="M31" s="48">
        <v>26</v>
      </c>
      <c r="N31" s="49">
        <v>-3.1</v>
      </c>
    </row>
    <row r="32" spans="1:14">
      <c r="A32" s="88">
        <v>2015</v>
      </c>
      <c r="B32" s="16"/>
      <c r="C32" s="16"/>
      <c r="D32" s="48"/>
      <c r="E32" s="48"/>
      <c r="F32" s="48"/>
      <c r="G32" s="48"/>
      <c r="H32" s="48"/>
      <c r="I32" s="48"/>
      <c r="J32" s="48"/>
      <c r="K32" s="48"/>
      <c r="L32" s="48"/>
      <c r="M32" s="48"/>
      <c r="N32" s="49"/>
    </row>
    <row r="33" spans="1:16">
      <c r="A33" s="83" t="s">
        <v>36</v>
      </c>
      <c r="B33" s="16">
        <v>36.5</v>
      </c>
      <c r="C33" s="16">
        <v>30.9</v>
      </c>
      <c r="D33" s="48">
        <v>3.8852727693027536</v>
      </c>
      <c r="E33" s="48">
        <v>14.2</v>
      </c>
      <c r="F33" s="48">
        <v>2.1</v>
      </c>
      <c r="G33" s="48">
        <v>31.5</v>
      </c>
      <c r="H33" s="48">
        <v>4.8837666849674815</v>
      </c>
      <c r="I33" s="48">
        <v>19.963521195246297</v>
      </c>
      <c r="J33" s="48">
        <v>60.776571347885543</v>
      </c>
      <c r="K33" s="48">
        <v>43.659041154519763</v>
      </c>
      <c r="L33" s="48">
        <v>18.399999999999999</v>
      </c>
      <c r="M33" s="48">
        <v>24.4</v>
      </c>
      <c r="N33" s="49">
        <v>-1.8</v>
      </c>
    </row>
    <row r="34" spans="1:16">
      <c r="A34" s="83" t="s">
        <v>37</v>
      </c>
      <c r="B34" s="16">
        <v>34.299999999999997</v>
      </c>
      <c r="C34" s="16">
        <v>27.2</v>
      </c>
      <c r="D34" s="48">
        <v>8.1964031641047725</v>
      </c>
      <c r="E34" s="48">
        <v>12.8</v>
      </c>
      <c r="F34" s="48">
        <v>3.8</v>
      </c>
      <c r="G34" s="48">
        <v>21.6</v>
      </c>
      <c r="H34" s="48">
        <v>4.8087886480689246</v>
      </c>
      <c r="I34" s="48">
        <v>20.050655382961107</v>
      </c>
      <c r="J34" s="48">
        <v>60.982697181797775</v>
      </c>
      <c r="K34" s="48">
        <v>44.323291570829248</v>
      </c>
      <c r="L34" s="48">
        <v>19</v>
      </c>
      <c r="M34" s="48">
        <v>24.8</v>
      </c>
      <c r="N34" s="49">
        <v>-5.2</v>
      </c>
    </row>
    <row r="35" spans="1:16">
      <c r="A35" s="83" t="s">
        <v>38</v>
      </c>
      <c r="B35" s="16">
        <v>35.200000000000003</v>
      </c>
      <c r="C35" s="16">
        <v>26.4</v>
      </c>
      <c r="D35" s="48">
        <v>7.9390455061395224</v>
      </c>
      <c r="E35" s="48">
        <v>12.5</v>
      </c>
      <c r="F35" s="48">
        <v>3.6</v>
      </c>
      <c r="G35" s="48">
        <v>21.5</v>
      </c>
      <c r="H35" s="48">
        <v>4.7833449676595592</v>
      </c>
      <c r="I35" s="48">
        <v>20.001636557654624</v>
      </c>
      <c r="J35" s="48">
        <v>60.59845395741015</v>
      </c>
      <c r="K35" s="48">
        <v>44.566096772754548</v>
      </c>
      <c r="L35" s="48">
        <v>18.3</v>
      </c>
      <c r="M35" s="48">
        <v>23.9</v>
      </c>
      <c r="N35" s="49">
        <v>2</v>
      </c>
    </row>
    <row r="36" spans="1:16">
      <c r="A36" s="83" t="s">
        <v>39</v>
      </c>
      <c r="B36" s="48">
        <v>34.4</v>
      </c>
      <c r="C36" s="16">
        <v>28.4</v>
      </c>
      <c r="D36" s="48">
        <v>5.735094810617297</v>
      </c>
      <c r="E36" s="48">
        <v>13.3</v>
      </c>
      <c r="F36" s="48">
        <v>3.1</v>
      </c>
      <c r="G36" s="48">
        <v>36.200000000000003</v>
      </c>
      <c r="H36" s="48">
        <v>4.2233676263594431</v>
      </c>
      <c r="I36" s="48">
        <v>16.448010420189291</v>
      </c>
      <c r="J36" s="48">
        <v>62.365985577480167</v>
      </c>
      <c r="K36" s="48">
        <v>48.309571678767945</v>
      </c>
      <c r="L36" s="48">
        <v>19</v>
      </c>
      <c r="M36" s="48">
        <v>24.8</v>
      </c>
      <c r="N36" s="49">
        <v>5</v>
      </c>
    </row>
    <row r="37" spans="1:16">
      <c r="A37" s="88">
        <v>2016</v>
      </c>
      <c r="B37" s="48"/>
      <c r="C37" s="16"/>
      <c r="D37" s="48"/>
      <c r="E37" s="48"/>
      <c r="F37" s="48"/>
      <c r="G37" s="48"/>
      <c r="H37" s="48"/>
      <c r="I37" s="48"/>
      <c r="J37" s="48"/>
      <c r="K37" s="48"/>
      <c r="L37" s="48"/>
      <c r="M37" s="48"/>
      <c r="N37" s="49"/>
    </row>
    <row r="38" spans="1:16">
      <c r="A38" s="83" t="s">
        <v>36</v>
      </c>
      <c r="B38" s="80">
        <v>35.720487843916324</v>
      </c>
      <c r="C38" s="48">
        <v>31.7</v>
      </c>
      <c r="D38" s="48">
        <v>6.1865455326243453</v>
      </c>
      <c r="E38" s="48">
        <v>14.5</v>
      </c>
      <c r="F38" s="48">
        <v>3.4</v>
      </c>
      <c r="G38" s="48">
        <v>37.1</v>
      </c>
      <c r="H38" s="48">
        <v>4.2569831191705081</v>
      </c>
      <c r="I38" s="48">
        <v>17.473522947847812</v>
      </c>
      <c r="J38" s="48">
        <v>65.328618841045923</v>
      </c>
      <c r="K38" s="48">
        <v>43.791110614124484</v>
      </c>
      <c r="L38" s="48">
        <v>17.8</v>
      </c>
      <c r="M38" s="48">
        <v>23.5</v>
      </c>
      <c r="N38" s="49">
        <v>4.3</v>
      </c>
      <c r="O38" s="94"/>
    </row>
    <row r="39" spans="1:16" ht="14.4">
      <c r="A39" s="83" t="s">
        <v>37</v>
      </c>
      <c r="B39" s="80">
        <v>33.528573760500194</v>
      </c>
      <c r="C39" s="48">
        <v>28</v>
      </c>
      <c r="D39" s="48">
        <v>5.8364484193991641</v>
      </c>
      <c r="E39" s="48">
        <v>13.1</v>
      </c>
      <c r="F39" s="48">
        <v>3.1</v>
      </c>
      <c r="G39" s="48">
        <v>38.299999999999997</v>
      </c>
      <c r="H39" s="48">
        <v>4.391630770552454</v>
      </c>
      <c r="I39" s="48">
        <v>18.222011872438447</v>
      </c>
      <c r="J39" s="48">
        <v>61.9882519543253</v>
      </c>
      <c r="K39" s="48">
        <v>46.522036818657028</v>
      </c>
      <c r="L39" s="48">
        <v>19.3</v>
      </c>
      <c r="M39" s="48">
        <v>25.4</v>
      </c>
      <c r="N39" s="49">
        <v>2.7</v>
      </c>
      <c r="O39" s="113"/>
    </row>
    <row r="40" spans="1:16">
      <c r="A40" s="83" t="s">
        <v>38</v>
      </c>
      <c r="B40" s="80">
        <v>33.483300165781678</v>
      </c>
      <c r="C40" s="48">
        <v>26.4</v>
      </c>
      <c r="D40" s="48">
        <v>6.208261751126849</v>
      </c>
      <c r="E40" s="48">
        <v>12.5</v>
      </c>
      <c r="F40" s="48">
        <v>3.3</v>
      </c>
      <c r="G40" s="48">
        <v>38</v>
      </c>
      <c r="H40" s="48">
        <v>3.9931383877311903</v>
      </c>
      <c r="I40" s="48">
        <v>15.968848550953133</v>
      </c>
      <c r="J40" s="48">
        <v>62.373733268007413</v>
      </c>
      <c r="K40" s="48">
        <v>51.772600157665693</v>
      </c>
      <c r="L40" s="48">
        <v>17.5</v>
      </c>
      <c r="M40" s="48">
        <v>22.9</v>
      </c>
      <c r="N40" s="49">
        <v>7.2</v>
      </c>
    </row>
    <row r="41" spans="1:16">
      <c r="A41" s="83" t="s">
        <v>39</v>
      </c>
      <c r="B41" s="80">
        <v>35.586542274668318</v>
      </c>
      <c r="C41" s="48">
        <v>28.6</v>
      </c>
      <c r="D41" s="48">
        <v>4.1877467246349092</v>
      </c>
      <c r="E41" s="48">
        <v>13.3</v>
      </c>
      <c r="F41" s="48">
        <v>2.5</v>
      </c>
      <c r="G41" s="48">
        <v>42.7</v>
      </c>
      <c r="H41" s="48">
        <v>3.2582409301999662</v>
      </c>
      <c r="I41" s="48">
        <v>13.044333032277283</v>
      </c>
      <c r="J41" s="48">
        <v>62.466366845630937</v>
      </c>
      <c r="K41" s="48">
        <v>49.953658180437003</v>
      </c>
      <c r="L41" s="48">
        <v>19.8</v>
      </c>
      <c r="M41" s="48">
        <v>25.7</v>
      </c>
      <c r="N41" s="49">
        <v>12.4</v>
      </c>
    </row>
    <row r="42" spans="1:16">
      <c r="A42" s="88">
        <v>2017</v>
      </c>
      <c r="B42" s="80"/>
      <c r="C42" s="48"/>
      <c r="D42" s="48"/>
      <c r="E42" s="48"/>
      <c r="F42" s="48"/>
      <c r="G42" s="48"/>
      <c r="H42" s="48"/>
      <c r="I42" s="48"/>
      <c r="J42" s="48"/>
      <c r="K42" s="48"/>
      <c r="L42" s="48"/>
      <c r="M42" s="48"/>
      <c r="N42" s="49"/>
      <c r="O42" s="94"/>
    </row>
    <row r="43" spans="1:16" ht="14.4">
      <c r="A43" s="83" t="s">
        <v>36</v>
      </c>
      <c r="B43" s="80">
        <v>38.313068815295281</v>
      </c>
      <c r="C43" s="48">
        <v>32.200000000000003</v>
      </c>
      <c r="D43" s="48">
        <v>4.4173747635564888</v>
      </c>
      <c r="E43" s="48">
        <v>14.3</v>
      </c>
      <c r="F43" s="48">
        <v>2.8</v>
      </c>
      <c r="G43" s="48">
        <v>43.9</v>
      </c>
      <c r="H43" s="48">
        <v>6.2211589479428646</v>
      </c>
      <c r="I43" s="48">
        <v>25.525190771436616</v>
      </c>
      <c r="J43" s="48">
        <v>62.320034665669823</v>
      </c>
      <c r="K43" s="48">
        <v>43.782318163388311</v>
      </c>
      <c r="L43" s="48">
        <v>19.5</v>
      </c>
      <c r="M43" s="48">
        <v>25.7</v>
      </c>
      <c r="N43" s="49">
        <v>7.4636534317667884</v>
      </c>
      <c r="P43" s="113"/>
    </row>
    <row r="44" spans="1:16">
      <c r="A44" s="83" t="s">
        <v>37</v>
      </c>
      <c r="B44" s="80">
        <v>37.82544957878843</v>
      </c>
      <c r="C44" s="48">
        <v>29.7</v>
      </c>
      <c r="D44" s="48">
        <v>3.9270226208456478</v>
      </c>
      <c r="E44" s="48">
        <v>13.2</v>
      </c>
      <c r="F44" s="48">
        <v>2.6</v>
      </c>
      <c r="G44" s="48">
        <v>47.8</v>
      </c>
      <c r="H44" s="48">
        <v>5.5561718269889013</v>
      </c>
      <c r="I44" s="48">
        <v>23.154394880999394</v>
      </c>
      <c r="J44" s="48">
        <v>62.842177059772354</v>
      </c>
      <c r="K44" s="48">
        <v>43.376243967824891</v>
      </c>
      <c r="L44" s="48">
        <v>17.600000000000001</v>
      </c>
      <c r="M44" s="48">
        <v>23.1</v>
      </c>
      <c r="N44" s="49">
        <v>8.2618393310501208</v>
      </c>
      <c r="O44" s="94"/>
    </row>
    <row r="45" spans="1:16">
      <c r="A45" s="83" t="s">
        <v>38</v>
      </c>
      <c r="B45" s="80">
        <v>37.306912484342902</v>
      </c>
      <c r="C45" s="48">
        <v>28.7</v>
      </c>
      <c r="D45" s="48">
        <v>5.0987895949359912</v>
      </c>
      <c r="E45" s="48">
        <v>13</v>
      </c>
      <c r="F45" s="48">
        <v>3.1</v>
      </c>
      <c r="G45" s="48">
        <v>41.9</v>
      </c>
      <c r="H45" s="48">
        <v>4.7684334931524841</v>
      </c>
      <c r="I45" s="48">
        <v>18.681605669438699</v>
      </c>
      <c r="J45" s="48">
        <v>63.580326836531086</v>
      </c>
      <c r="K45" s="48">
        <v>47.873956722761761</v>
      </c>
      <c r="L45" s="48">
        <v>17.8</v>
      </c>
      <c r="M45" s="48">
        <v>23.3</v>
      </c>
      <c r="N45" s="49">
        <v>8.3489078292232453</v>
      </c>
      <c r="O45" s="94"/>
    </row>
    <row r="46" spans="1:16">
      <c r="A46" s="83" t="s">
        <v>39</v>
      </c>
      <c r="B46" s="80">
        <v>38.911691015083505</v>
      </c>
      <c r="C46" s="48">
        <v>30.8</v>
      </c>
      <c r="D46" s="48">
        <v>4.1903608687876348</v>
      </c>
      <c r="E46" s="48">
        <v>14.2</v>
      </c>
      <c r="F46" s="48">
        <v>2.8</v>
      </c>
      <c r="G46" s="48">
        <v>44.4</v>
      </c>
      <c r="H46" s="48">
        <v>3.4082225993652191</v>
      </c>
      <c r="I46" s="48">
        <v>13.294020223048598</v>
      </c>
      <c r="J46" s="48">
        <v>64.074833300563469</v>
      </c>
      <c r="K46" s="48">
        <v>48.729252359891149</v>
      </c>
      <c r="L46" s="48">
        <v>16.899999999999999</v>
      </c>
      <c r="M46" s="48">
        <v>22.4</v>
      </c>
      <c r="N46" s="49">
        <v>11.477456373494542</v>
      </c>
      <c r="O46" s="94"/>
      <c r="P46" s="94"/>
    </row>
    <row r="47" spans="1:16">
      <c r="A47" s="88">
        <v>2018</v>
      </c>
      <c r="B47" s="80"/>
      <c r="C47" s="48"/>
      <c r="D47" s="48"/>
      <c r="E47" s="48"/>
      <c r="F47" s="48"/>
      <c r="G47" s="48"/>
      <c r="H47" s="48"/>
      <c r="I47" s="48"/>
      <c r="J47" s="48"/>
      <c r="K47" s="48"/>
      <c r="L47" s="48"/>
      <c r="M47" s="48"/>
      <c r="N47" s="49"/>
      <c r="O47" s="94"/>
      <c r="P47" s="94"/>
    </row>
    <row r="48" spans="1:16">
      <c r="A48" s="83" t="s">
        <v>36</v>
      </c>
      <c r="B48" s="80">
        <v>39.52622659792636</v>
      </c>
      <c r="C48" s="48">
        <v>33.200000000000003</v>
      </c>
      <c r="D48" s="48">
        <v>4.0171537299210653</v>
      </c>
      <c r="E48" s="48">
        <v>15.5</v>
      </c>
      <c r="F48" s="48">
        <v>2.8</v>
      </c>
      <c r="G48" s="48">
        <v>46.1</v>
      </c>
      <c r="H48" s="48">
        <v>6.6710637303918672</v>
      </c>
      <c r="I48" s="48">
        <v>25.918199083089334</v>
      </c>
      <c r="J48" s="48">
        <v>64.474815822569781</v>
      </c>
      <c r="K48" s="48">
        <v>39.184774515290066</v>
      </c>
      <c r="L48" s="48">
        <v>16.7</v>
      </c>
      <c r="M48" s="48">
        <v>22.4</v>
      </c>
      <c r="N48" s="49">
        <v>9.6107877120823559</v>
      </c>
      <c r="O48" s="94"/>
      <c r="P48" s="94"/>
    </row>
    <row r="49" spans="1:17">
      <c r="A49" s="83" t="s">
        <v>37</v>
      </c>
      <c r="B49" s="80">
        <v>37.660884963694478</v>
      </c>
      <c r="C49" s="48">
        <v>29.794103234012219</v>
      </c>
      <c r="D49" s="48">
        <v>4.0953922628427053</v>
      </c>
      <c r="E49" s="48">
        <v>14.3</v>
      </c>
      <c r="F49" s="48">
        <v>2.7</v>
      </c>
      <c r="G49" s="48">
        <v>46.4</v>
      </c>
      <c r="H49" s="48">
        <v>6.2596631562824969</v>
      </c>
      <c r="I49" s="48">
        <v>24.448738990548037</v>
      </c>
      <c r="J49" s="48">
        <v>62.609449723329888</v>
      </c>
      <c r="K49" s="48">
        <v>38.789037437311421</v>
      </c>
      <c r="L49" s="48">
        <v>16</v>
      </c>
      <c r="M49" s="48">
        <v>21.4</v>
      </c>
      <c r="N49" s="49">
        <v>8.4341270622546798</v>
      </c>
      <c r="O49" s="94"/>
      <c r="P49" s="94"/>
      <c r="Q49" s="47"/>
    </row>
    <row r="50" spans="1:17">
      <c r="A50" s="83" t="s">
        <v>38</v>
      </c>
      <c r="B50" s="80">
        <v>37.554335403438593</v>
      </c>
      <c r="C50" s="48">
        <v>28.9</v>
      </c>
      <c r="D50" s="48">
        <v>4.2682276915137933</v>
      </c>
      <c r="E50" s="48">
        <v>14</v>
      </c>
      <c r="F50" s="48">
        <v>2.9</v>
      </c>
      <c r="G50" s="48">
        <v>48.8</v>
      </c>
      <c r="H50" s="48">
        <v>5.0396089199119976</v>
      </c>
      <c r="I50" s="48">
        <v>18.085502353925513</v>
      </c>
      <c r="J50" s="48">
        <v>63.064859265930139</v>
      </c>
      <c r="K50" s="48">
        <v>48.39386192311779</v>
      </c>
      <c r="L50" s="48">
        <v>15.6</v>
      </c>
      <c r="M50" s="48">
        <v>20.9</v>
      </c>
      <c r="N50" s="49">
        <v>14.14995377057015</v>
      </c>
      <c r="O50" s="94"/>
      <c r="P50" s="94"/>
      <c r="Q50" s="47"/>
    </row>
    <row r="51" spans="1:17">
      <c r="A51" s="83" t="s">
        <v>39</v>
      </c>
      <c r="B51" s="80">
        <v>38.366208694113311</v>
      </c>
      <c r="C51" s="48">
        <v>29.6</v>
      </c>
      <c r="D51" s="48">
        <v>6.2021797531755425</v>
      </c>
      <c r="E51" s="48">
        <v>14.5</v>
      </c>
      <c r="F51" s="48">
        <v>3.7</v>
      </c>
      <c r="G51" s="48">
        <v>40.481574787669473</v>
      </c>
      <c r="H51" s="48">
        <v>3.8198669675114325</v>
      </c>
      <c r="I51" s="48">
        <v>13.972733118979397</v>
      </c>
      <c r="J51" s="48">
        <v>63.127549739460221</v>
      </c>
      <c r="K51" s="48">
        <v>47.781201320898823</v>
      </c>
      <c r="L51" s="48">
        <v>15.9</v>
      </c>
      <c r="M51" s="48">
        <v>21.5</v>
      </c>
      <c r="N51" s="49">
        <v>13.73561472107041</v>
      </c>
      <c r="O51" s="94"/>
      <c r="P51" s="94"/>
      <c r="Q51" s="47"/>
    </row>
    <row r="52" spans="1:17">
      <c r="A52" s="88">
        <v>2019</v>
      </c>
      <c r="B52" s="80"/>
      <c r="C52" s="48"/>
      <c r="D52" s="48"/>
      <c r="E52" s="48"/>
      <c r="F52" s="48"/>
      <c r="G52" s="48"/>
      <c r="H52" s="48"/>
      <c r="I52" s="48"/>
      <c r="J52" s="48"/>
      <c r="K52" s="48"/>
      <c r="L52" s="48"/>
      <c r="M52" s="48"/>
      <c r="N52" s="49"/>
      <c r="O52" s="94"/>
      <c r="P52" s="94"/>
      <c r="Q52" s="47"/>
    </row>
    <row r="53" spans="1:17">
      <c r="A53" s="83" t="s">
        <v>36</v>
      </c>
      <c r="B53" s="80">
        <v>39.225797924290355</v>
      </c>
      <c r="C53" s="48">
        <v>32.9</v>
      </c>
      <c r="D53" s="48">
        <v>6.326472125214158</v>
      </c>
      <c r="E53" s="48">
        <v>16</v>
      </c>
      <c r="F53" s="48">
        <v>3.9</v>
      </c>
      <c r="G53" s="80">
        <v>40.98881951588163</v>
      </c>
      <c r="H53" s="48">
        <v>6.6633326714979288</v>
      </c>
      <c r="I53" s="48">
        <v>25.24907806794744</v>
      </c>
      <c r="J53" s="48">
        <v>63.388571687017347</v>
      </c>
      <c r="K53" s="48">
        <v>39.705492921087185</v>
      </c>
      <c r="L53" s="48">
        <v>15.3</v>
      </c>
      <c r="M53" s="48">
        <v>21</v>
      </c>
      <c r="N53" s="49">
        <v>12.658571155002374</v>
      </c>
      <c r="O53" s="94"/>
      <c r="P53" s="94"/>
      <c r="Q53" s="47"/>
    </row>
    <row r="54" spans="1:17" s="114" customFormat="1">
      <c r="A54" s="83" t="s">
        <v>37</v>
      </c>
      <c r="B54" s="80">
        <v>36.415603642900081</v>
      </c>
      <c r="C54" s="48">
        <v>28.5</v>
      </c>
      <c r="D54" s="48">
        <v>6.7774683670774198</v>
      </c>
      <c r="E54" s="48">
        <v>14.3</v>
      </c>
      <c r="F54" s="48">
        <v>4.0999999999999996</v>
      </c>
      <c r="G54" s="48">
        <v>42.619953683373083</v>
      </c>
      <c r="H54" s="48">
        <v>5.9275390548591576</v>
      </c>
      <c r="I54" s="48">
        <v>22.692828734578775</v>
      </c>
      <c r="J54" s="48">
        <v>63.120857361144466</v>
      </c>
      <c r="K54" s="48">
        <v>40.069404951154532</v>
      </c>
      <c r="L54" s="48">
        <v>15.4</v>
      </c>
      <c r="M54" s="48">
        <v>20.8</v>
      </c>
      <c r="N54" s="49">
        <v>14.16135689786063</v>
      </c>
      <c r="O54" s="94"/>
      <c r="P54" s="94"/>
    </row>
    <row r="55" spans="1:17">
      <c r="A55" s="83" t="s">
        <v>38</v>
      </c>
      <c r="B55" s="80">
        <v>36.504254425646423</v>
      </c>
      <c r="C55" s="48">
        <v>27.9</v>
      </c>
      <c r="D55" s="48">
        <v>5.6402957305532775</v>
      </c>
      <c r="E55" s="48">
        <v>14</v>
      </c>
      <c r="F55" s="48">
        <v>3.9</v>
      </c>
      <c r="G55" s="80">
        <v>49.37324446347602</v>
      </c>
      <c r="H55" s="48">
        <v>4.8905925910392458</v>
      </c>
      <c r="I55" s="48">
        <v>17.701389878167767</v>
      </c>
      <c r="J55" s="48">
        <v>63.132425979131298</v>
      </c>
      <c r="K55" s="48">
        <v>47.269656359443154</v>
      </c>
      <c r="L55" s="48">
        <v>17.5</v>
      </c>
      <c r="M55" s="48">
        <v>23.8</v>
      </c>
      <c r="N55" s="49">
        <v>12.97761018581776</v>
      </c>
      <c r="O55" s="94"/>
      <c r="P55" s="94"/>
      <c r="Q55" s="47"/>
    </row>
    <row r="56" spans="1:17">
      <c r="A56" s="83" t="s">
        <v>39</v>
      </c>
      <c r="B56" s="80">
        <v>37.62182082074726</v>
      </c>
      <c r="C56" s="48">
        <v>28.2</v>
      </c>
      <c r="D56" s="48">
        <v>5.4357799415990478</v>
      </c>
      <c r="E56" s="48">
        <v>14</v>
      </c>
      <c r="F56" s="48">
        <v>3.8</v>
      </c>
      <c r="G56" s="48">
        <v>47.856425208671396</v>
      </c>
      <c r="H56" s="48">
        <v>4.1629166037486511</v>
      </c>
      <c r="I56" s="48">
        <v>15.86864005839379</v>
      </c>
      <c r="J56" s="48">
        <v>63.335832594472805</v>
      </c>
      <c r="K56" s="48">
        <v>42.861017170986877</v>
      </c>
      <c r="L56" s="48">
        <v>17.7</v>
      </c>
      <c r="M56" s="48">
        <v>24.1</v>
      </c>
      <c r="N56" s="49">
        <v>13.158351676254505</v>
      </c>
      <c r="O56" s="94"/>
      <c r="P56" s="94"/>
      <c r="Q56" s="47"/>
    </row>
    <row r="57" spans="1:17">
      <c r="A57" s="88">
        <v>2020</v>
      </c>
      <c r="B57" s="80"/>
      <c r="C57" s="48"/>
      <c r="D57" s="48"/>
      <c r="E57" s="48"/>
      <c r="F57" s="48"/>
      <c r="G57" s="80"/>
      <c r="H57" s="48"/>
      <c r="I57" s="48"/>
      <c r="J57" s="48"/>
      <c r="K57" s="48"/>
      <c r="L57" s="48"/>
      <c r="M57" s="48"/>
      <c r="N57" s="49"/>
      <c r="O57" s="94"/>
      <c r="P57" s="94"/>
      <c r="Q57" s="47"/>
    </row>
    <row r="58" spans="1:17">
      <c r="A58" s="83" t="s">
        <v>36</v>
      </c>
      <c r="B58" s="80"/>
      <c r="C58" s="48">
        <v>33.200000000000003</v>
      </c>
      <c r="D58" s="48">
        <v>6.4431711751213765</v>
      </c>
      <c r="E58" s="48">
        <v>16.399999999999999</v>
      </c>
      <c r="F58" s="48">
        <v>4.2</v>
      </c>
      <c r="G58" s="48">
        <v>42.724182902506776</v>
      </c>
      <c r="H58" s="48">
        <v>5.8580579954987684</v>
      </c>
      <c r="I58" s="48">
        <v>21.71957399217704</v>
      </c>
      <c r="J58" s="48">
        <v>62.742329251735441</v>
      </c>
      <c r="K58" s="48">
        <v>44.130375031207244</v>
      </c>
      <c r="L58" s="48">
        <v>16.3</v>
      </c>
      <c r="M58" s="48">
        <v>22.4</v>
      </c>
      <c r="N58" s="49">
        <v>11.782255523285047</v>
      </c>
      <c r="O58" s="94"/>
      <c r="P58" s="94"/>
      <c r="Q58" s="47"/>
    </row>
    <row r="59" spans="1:17">
      <c r="A59" s="90" t="s">
        <v>37</v>
      </c>
      <c r="B59" s="79">
        <v>38.134286607983675</v>
      </c>
      <c r="C59" s="79">
        <v>30.9</v>
      </c>
      <c r="D59" s="80">
        <v>7.2182475107805901</v>
      </c>
      <c r="E59" s="79">
        <v>14.9</v>
      </c>
      <c r="F59" s="79">
        <v>4.5999999999999996</v>
      </c>
      <c r="G59" s="80">
        <v>42.598082380664515</v>
      </c>
      <c r="H59" s="48">
        <v>4.6884186542129918</v>
      </c>
      <c r="I59" s="48">
        <v>17.542615048738838</v>
      </c>
      <c r="J59" s="48">
        <v>63.559370651417282</v>
      </c>
      <c r="K59" s="48">
        <v>42.537039397802253</v>
      </c>
      <c r="L59" s="79">
        <v>16.7</v>
      </c>
      <c r="M59" s="79">
        <v>22.6</v>
      </c>
      <c r="N59" s="91">
        <v>11.525672047645074</v>
      </c>
      <c r="O59" s="94"/>
      <c r="P59" s="94"/>
      <c r="Q59" s="47"/>
    </row>
    <row r="60" spans="1:17">
      <c r="A60" s="83" t="s">
        <v>38</v>
      </c>
      <c r="B60" s="48">
        <v>39.677674392508308</v>
      </c>
      <c r="C60" s="48">
        <v>30.5</v>
      </c>
      <c r="D60" s="48">
        <v>7.7184005411166439</v>
      </c>
      <c r="E60" s="81">
        <v>14.6</v>
      </c>
      <c r="F60" s="81">
        <v>5</v>
      </c>
      <c r="G60" s="48">
        <v>41</v>
      </c>
      <c r="H60" s="48">
        <v>4.7212353586994276</v>
      </c>
      <c r="I60" s="48">
        <v>17.764093737194194</v>
      </c>
      <c r="J60" s="48">
        <v>63.892689322843424</v>
      </c>
      <c r="K60" s="48">
        <v>42.743181506732974</v>
      </c>
      <c r="L60" s="48">
        <v>16</v>
      </c>
      <c r="M60" s="48">
        <v>22</v>
      </c>
      <c r="N60" s="49">
        <v>12.411193342834236</v>
      </c>
      <c r="O60" s="94"/>
      <c r="P60" s="94"/>
      <c r="Q60" s="47"/>
    </row>
    <row r="61" spans="1:17">
      <c r="A61" s="83" t="s">
        <v>39</v>
      </c>
      <c r="B61" s="48">
        <v>41.811497365767131</v>
      </c>
      <c r="C61" s="48">
        <v>31.9</v>
      </c>
      <c r="D61" s="48">
        <v>8.1894036860314863</v>
      </c>
      <c r="E61" s="81">
        <v>14.5</v>
      </c>
      <c r="F61" s="81">
        <v>5.3</v>
      </c>
      <c r="G61" s="80">
        <v>38.200000000000003</v>
      </c>
      <c r="H61" s="48">
        <v>3.8676900058059003</v>
      </c>
      <c r="I61" s="48">
        <v>14.536602996510469</v>
      </c>
      <c r="J61" s="48">
        <v>65.441475245086338</v>
      </c>
      <c r="K61" s="48">
        <v>42.352144788856236</v>
      </c>
      <c r="L61" s="48">
        <v>18.3</v>
      </c>
      <c r="M61" s="48">
        <v>25.1</v>
      </c>
      <c r="N61" s="49">
        <v>12.578260324274057</v>
      </c>
      <c r="O61" s="94"/>
      <c r="P61" s="94"/>
      <c r="Q61" s="47"/>
    </row>
    <row r="62" spans="1:17">
      <c r="A62" s="88">
        <v>2021</v>
      </c>
      <c r="B62" s="48"/>
      <c r="C62" s="48"/>
      <c r="D62" s="48"/>
      <c r="E62" s="81"/>
      <c r="F62" s="81"/>
      <c r="G62" s="48"/>
      <c r="H62" s="48"/>
      <c r="I62" s="48"/>
      <c r="J62" s="48"/>
      <c r="K62" s="48"/>
      <c r="L62" s="48"/>
      <c r="M62" s="48"/>
      <c r="N62" s="49"/>
      <c r="O62" s="94"/>
      <c r="P62" s="94"/>
      <c r="Q62" s="47"/>
    </row>
    <row r="63" spans="1:17">
      <c r="A63" s="83" t="s">
        <v>36</v>
      </c>
      <c r="B63" s="80">
        <v>43.376944872835402</v>
      </c>
      <c r="C63" s="48">
        <v>36.09100766437885</v>
      </c>
      <c r="D63" s="48">
        <v>9.3128067872879701</v>
      </c>
      <c r="E63" s="80">
        <v>16.106451759218558</v>
      </c>
      <c r="F63" s="81">
        <v>6.1</v>
      </c>
      <c r="G63" s="80">
        <v>36.299999999999997</v>
      </c>
      <c r="H63" s="48">
        <v>5.589884781758923</v>
      </c>
      <c r="I63" s="48">
        <v>20.773064021875236</v>
      </c>
      <c r="J63" s="48">
        <v>64.874470935334088</v>
      </c>
      <c r="K63" s="48">
        <v>40.592790799530562</v>
      </c>
      <c r="L63" s="48">
        <v>17.899999999999999</v>
      </c>
      <c r="M63" s="48">
        <v>24.6</v>
      </c>
      <c r="N63" s="49">
        <v>13.869703805910335</v>
      </c>
      <c r="O63" s="94"/>
      <c r="P63" s="94"/>
      <c r="Q63" s="47"/>
    </row>
    <row r="64" spans="1:17">
      <c r="A64" s="83" t="s">
        <v>37</v>
      </c>
      <c r="B64" s="48">
        <v>41.790437473817313</v>
      </c>
      <c r="C64" s="48">
        <v>32.5</v>
      </c>
      <c r="D64" s="48">
        <v>8.7878108641993435</v>
      </c>
      <c r="E64" s="80">
        <v>14</v>
      </c>
      <c r="F64" s="80">
        <v>5.9</v>
      </c>
      <c r="G64" s="48">
        <v>39.700000000000003</v>
      </c>
      <c r="H64" s="48">
        <v>5.1920170911425725</v>
      </c>
      <c r="I64" s="48">
        <v>19.586879329064548</v>
      </c>
      <c r="J64" s="48">
        <v>64.242393792312228</v>
      </c>
      <c r="K64" s="48">
        <v>41.781867140591416</v>
      </c>
      <c r="L64" s="48">
        <v>18.600000000000001</v>
      </c>
      <c r="M64" s="48">
        <v>25.1</v>
      </c>
      <c r="N64" s="49">
        <v>13.220560216280067</v>
      </c>
      <c r="O64" s="94"/>
      <c r="P64" s="94"/>
      <c r="Q64" s="47"/>
    </row>
    <row r="65" spans="1:17">
      <c r="A65" s="83" t="s">
        <v>38</v>
      </c>
      <c r="B65" s="48">
        <v>42.901215712842138</v>
      </c>
      <c r="C65" s="48">
        <v>31.4</v>
      </c>
      <c r="D65" s="48">
        <v>7.9508560064308034</v>
      </c>
      <c r="E65" s="81">
        <v>13.5</v>
      </c>
      <c r="F65" s="81">
        <v>5.6</v>
      </c>
      <c r="G65" s="80">
        <v>41.5</v>
      </c>
      <c r="H65" s="48">
        <v>5.2318170828655948</v>
      </c>
      <c r="I65" s="48">
        <v>19.83968079100632</v>
      </c>
      <c r="J65" s="48">
        <v>64.681816786136423</v>
      </c>
      <c r="K65" s="48">
        <v>41.237484828555765</v>
      </c>
      <c r="L65" s="48">
        <v>18.2</v>
      </c>
      <c r="M65" s="48">
        <v>24.8</v>
      </c>
      <c r="N65" s="49">
        <v>9.176972165789044</v>
      </c>
      <c r="O65" s="94"/>
      <c r="P65" s="94"/>
      <c r="Q65" s="47"/>
    </row>
    <row r="66" spans="1:17">
      <c r="A66" s="83" t="s">
        <v>39</v>
      </c>
      <c r="B66" s="80">
        <v>44.381263254532058</v>
      </c>
      <c r="C66" s="81">
        <v>32.5</v>
      </c>
      <c r="D66" s="80">
        <v>8.5742533825056402</v>
      </c>
      <c r="E66" s="81">
        <v>13.5</v>
      </c>
      <c r="F66" s="81">
        <v>6.1</v>
      </c>
      <c r="G66" s="48">
        <v>40.200000000000003</v>
      </c>
      <c r="H66" s="48">
        <v>4.394941173935063</v>
      </c>
      <c r="I66" s="48">
        <v>16.64011552703575</v>
      </c>
      <c r="J66" s="48">
        <v>65.621400329262585</v>
      </c>
      <c r="K66" s="48">
        <v>42.261885064963053</v>
      </c>
      <c r="L66" s="81">
        <v>18.899999999999999</v>
      </c>
      <c r="M66" s="81">
        <v>25.5</v>
      </c>
      <c r="N66" s="49">
        <v>15.302414087915416</v>
      </c>
      <c r="O66" s="94"/>
      <c r="P66" s="94"/>
      <c r="Q66" s="47"/>
    </row>
    <row r="67" spans="1:17">
      <c r="A67" s="88">
        <v>2022</v>
      </c>
      <c r="B67" s="80"/>
      <c r="C67" s="81"/>
      <c r="D67" s="80"/>
      <c r="E67" s="81"/>
      <c r="F67" s="81"/>
      <c r="G67" s="80"/>
      <c r="H67" s="48"/>
      <c r="I67" s="48"/>
      <c r="J67" s="48"/>
      <c r="K67" s="48"/>
      <c r="L67" s="81"/>
      <c r="M67" s="81"/>
      <c r="N67" s="49"/>
      <c r="O67" s="94"/>
      <c r="P67" s="94"/>
      <c r="Q67" s="47"/>
    </row>
    <row r="68" spans="1:17">
      <c r="A68" s="58" t="s">
        <v>36</v>
      </c>
      <c r="B68" s="48">
        <v>39.254170216622995</v>
      </c>
      <c r="C68" s="48">
        <v>32.9</v>
      </c>
      <c r="D68" s="48">
        <v>9.1999999999999993</v>
      </c>
      <c r="E68" s="80">
        <v>13.4</v>
      </c>
      <c r="F68" s="80">
        <v>6</v>
      </c>
      <c r="G68" s="48">
        <v>41.8</v>
      </c>
      <c r="H68" s="48">
        <v>6.0203324081609582</v>
      </c>
      <c r="I68" s="48">
        <v>15.478156653901157</v>
      </c>
      <c r="J68" s="48">
        <v>64.688595032711063</v>
      </c>
      <c r="K68" s="48">
        <v>39.547812200804223</v>
      </c>
      <c r="L68" s="48">
        <v>19.7</v>
      </c>
      <c r="M68" s="48">
        <v>26.2</v>
      </c>
      <c r="N68" s="49">
        <v>14.668184739756244</v>
      </c>
      <c r="O68" s="94"/>
      <c r="P68" s="94"/>
      <c r="Q68" s="47"/>
    </row>
    <row r="69" spans="1:17">
      <c r="A69" s="58" t="s">
        <v>37</v>
      </c>
      <c r="B69" s="80">
        <v>40.572482539515207</v>
      </c>
      <c r="C69" s="81">
        <v>31.9</v>
      </c>
      <c r="D69" s="80">
        <v>9.4</v>
      </c>
      <c r="E69" s="80">
        <v>13.2</v>
      </c>
      <c r="F69" s="80">
        <v>6.3</v>
      </c>
      <c r="G69" s="80">
        <v>41</v>
      </c>
      <c r="H69" s="48">
        <v>5.7436482837647524</v>
      </c>
      <c r="I69" s="48">
        <v>19.354275103221319</v>
      </c>
      <c r="J69" s="48">
        <v>64.045506730750787</v>
      </c>
      <c r="K69" s="48">
        <v>39.924991754792075</v>
      </c>
      <c r="L69" s="81">
        <v>17.399999999999999</v>
      </c>
      <c r="M69" s="81">
        <v>23.1</v>
      </c>
      <c r="N69" s="49">
        <v>12.873344485827504</v>
      </c>
      <c r="O69" s="94"/>
      <c r="P69" s="94"/>
      <c r="Q69" s="47"/>
    </row>
    <row r="70" spans="1:17">
      <c r="A70" s="58" t="s">
        <v>38</v>
      </c>
      <c r="B70" s="80">
        <v>41.184076451618225</v>
      </c>
      <c r="C70" s="81">
        <v>30.8</v>
      </c>
      <c r="D70" s="48">
        <v>9.3000000000000007</v>
      </c>
      <c r="E70" s="81">
        <v>12.6</v>
      </c>
      <c r="F70" s="81">
        <v>6.2</v>
      </c>
      <c r="G70" s="48">
        <v>39.560818264229965</v>
      </c>
      <c r="H70" s="48">
        <v>5.3550294568053607</v>
      </c>
      <c r="I70" s="48">
        <v>19.07962675928275</v>
      </c>
      <c r="J70" s="48">
        <v>63.944821396175811</v>
      </c>
      <c r="K70" s="48">
        <v>41.323115803117993</v>
      </c>
      <c r="L70" s="81">
        <v>19.899999999999999</v>
      </c>
      <c r="M70" s="81">
        <v>26.2</v>
      </c>
      <c r="N70" s="49">
        <v>8.9848687933486069</v>
      </c>
      <c r="O70" s="94"/>
      <c r="P70" s="94"/>
      <c r="Q70" s="47"/>
    </row>
    <row r="71" spans="1:17">
      <c r="A71" s="58" t="s">
        <v>39</v>
      </c>
      <c r="B71" s="80">
        <v>43.103841618558633</v>
      </c>
      <c r="C71" s="80">
        <v>30.828379726338778</v>
      </c>
      <c r="D71" s="80">
        <v>8</v>
      </c>
      <c r="E71" s="80">
        <v>12.3</v>
      </c>
      <c r="F71" s="81">
        <v>5.6</v>
      </c>
      <c r="G71" s="80">
        <v>40.184620405658741</v>
      </c>
      <c r="H71" s="48">
        <v>3.7697997645198358</v>
      </c>
      <c r="I71" s="48">
        <v>15.379335817598463</v>
      </c>
      <c r="J71" s="48">
        <v>63.949647653887432</v>
      </c>
      <c r="K71" s="48">
        <v>44.356124774105751</v>
      </c>
      <c r="L71" s="81">
        <v>22.5</v>
      </c>
      <c r="M71" s="81">
        <v>28.6</v>
      </c>
      <c r="N71" s="49">
        <v>13.825096875540185</v>
      </c>
      <c r="O71" s="94"/>
      <c r="P71" s="94"/>
      <c r="Q71" s="47"/>
    </row>
    <row r="72" spans="1:17">
      <c r="A72" s="88">
        <v>2023</v>
      </c>
      <c r="B72" s="81"/>
      <c r="C72" s="81"/>
      <c r="D72" s="80"/>
      <c r="E72" s="81"/>
      <c r="F72" s="81"/>
      <c r="G72" s="48"/>
      <c r="H72" s="48"/>
      <c r="I72" s="48"/>
      <c r="J72" s="48"/>
      <c r="K72" s="48"/>
      <c r="L72" s="81"/>
      <c r="M72" s="81"/>
      <c r="N72" s="49"/>
      <c r="O72" s="94"/>
      <c r="P72" s="94"/>
      <c r="Q72" s="47"/>
    </row>
    <row r="73" spans="1:17">
      <c r="A73" s="58" t="s">
        <v>36</v>
      </c>
      <c r="B73" s="80">
        <v>40.331828001957874</v>
      </c>
      <c r="C73" s="80">
        <v>33.165332410716111</v>
      </c>
      <c r="D73" s="80">
        <v>8.5</v>
      </c>
      <c r="E73" s="81">
        <v>13.2</v>
      </c>
      <c r="F73" s="81">
        <v>5.6</v>
      </c>
      <c r="G73" s="80">
        <v>40.80957191339855</v>
      </c>
      <c r="H73" s="48">
        <v>5.2360934003113027</v>
      </c>
      <c r="I73" s="48">
        <v>21.400503650624909</v>
      </c>
      <c r="J73" s="48">
        <v>63.904733844531535</v>
      </c>
      <c r="K73" s="48">
        <v>41.233730980461253</v>
      </c>
      <c r="L73" s="81">
        <v>20.100000000000001</v>
      </c>
      <c r="M73" s="81">
        <v>26.4</v>
      </c>
      <c r="N73" s="49">
        <v>13.023752836795053</v>
      </c>
      <c r="Q73" s="47"/>
    </row>
    <row r="74" spans="1:17" s="46" customFormat="1">
      <c r="A74" s="83" t="s">
        <v>37</v>
      </c>
      <c r="B74" s="80">
        <v>39.865293371732164</v>
      </c>
      <c r="C74" s="80">
        <v>31.064048626241821</v>
      </c>
      <c r="D74" s="80">
        <v>7.4</v>
      </c>
      <c r="E74" s="80">
        <v>12.6</v>
      </c>
      <c r="F74" s="80">
        <v>5.3</v>
      </c>
      <c r="G74" s="48">
        <v>46</v>
      </c>
      <c r="H74" s="48">
        <v>4.8986678059733473</v>
      </c>
      <c r="I74" s="48">
        <v>18.818356243455533</v>
      </c>
      <c r="J74" s="48">
        <v>62.036873902074085</v>
      </c>
      <c r="K74" s="48">
        <v>41.44726899094703</v>
      </c>
      <c r="L74" s="80">
        <v>20.466234397074352</v>
      </c>
      <c r="M74" s="81">
        <v>26.5</v>
      </c>
      <c r="N74" s="49">
        <v>13.575317506102852</v>
      </c>
      <c r="Q74" s="47"/>
    </row>
    <row r="75" spans="1:17" s="46" customFormat="1">
      <c r="A75" s="83" t="s">
        <v>38</v>
      </c>
      <c r="B75" s="80">
        <v>38.998466412084355</v>
      </c>
      <c r="C75" s="80">
        <v>29.228246126718716</v>
      </c>
      <c r="D75" s="80">
        <v>8.6999999999999993</v>
      </c>
      <c r="E75" s="80">
        <v>12.1</v>
      </c>
      <c r="F75" s="80">
        <v>5.7</v>
      </c>
      <c r="G75" s="80">
        <v>40.700649220839132</v>
      </c>
      <c r="H75" s="48">
        <v>4.6223206227714764</v>
      </c>
      <c r="I75" s="48">
        <v>17.3323702429104</v>
      </c>
      <c r="J75" s="48">
        <v>62.310329512209265</v>
      </c>
      <c r="K75" s="48">
        <v>42.192195225488547</v>
      </c>
      <c r="L75" s="80">
        <v>18.795502050786258</v>
      </c>
      <c r="M75" s="80">
        <v>24.333760929156476</v>
      </c>
      <c r="N75" s="49">
        <v>10.645122534605566</v>
      </c>
      <c r="Q75" s="47"/>
    </row>
    <row r="76" spans="1:17" s="46" customFormat="1">
      <c r="A76" s="83" t="s">
        <v>39</v>
      </c>
      <c r="B76" s="80">
        <v>39.593393822255848</v>
      </c>
      <c r="C76" s="80">
        <v>29.620154849486251</v>
      </c>
      <c r="D76" s="80">
        <v>8.1999999999999993</v>
      </c>
      <c r="E76" s="80">
        <v>12.3</v>
      </c>
      <c r="F76" s="80">
        <v>5.4</v>
      </c>
      <c r="G76" s="48">
        <v>41.117416500902813</v>
      </c>
      <c r="H76" s="48">
        <v>3.9350504969551712</v>
      </c>
      <c r="I76" s="48">
        <v>14.109870680382782</v>
      </c>
      <c r="J76" s="48">
        <v>62.952992257643444</v>
      </c>
      <c r="K76" s="48">
        <v>42.377719653851891</v>
      </c>
      <c r="L76" s="80">
        <v>19.222954825694618</v>
      </c>
      <c r="M76" s="80">
        <v>24.977757319021599</v>
      </c>
      <c r="N76" s="49">
        <v>10.778847765826583</v>
      </c>
      <c r="Q76" s="47"/>
    </row>
    <row r="77" spans="1:17" s="46" customFormat="1">
      <c r="A77" s="88">
        <v>2024</v>
      </c>
      <c r="B77" s="80"/>
      <c r="C77" s="80"/>
      <c r="D77" s="80"/>
      <c r="E77" s="80"/>
      <c r="F77" s="80"/>
      <c r="G77" s="80"/>
      <c r="H77" s="48"/>
      <c r="I77" s="48"/>
      <c r="J77" s="48"/>
      <c r="K77" s="48"/>
      <c r="L77" s="80"/>
      <c r="M77" s="80"/>
      <c r="N77" s="49"/>
      <c r="Q77" s="47"/>
    </row>
    <row r="78" spans="1:17" s="46" customFormat="1">
      <c r="A78" s="83" t="s">
        <v>36</v>
      </c>
      <c r="B78" s="80">
        <v>37.556455254243929</v>
      </c>
      <c r="C78" s="80">
        <v>30.95004552393728</v>
      </c>
      <c r="D78" s="80">
        <v>7.7</v>
      </c>
      <c r="E78" s="81">
        <v>13.2</v>
      </c>
      <c r="F78" s="80">
        <v>5.3</v>
      </c>
      <c r="G78" s="48">
        <v>46.749148632574531</v>
      </c>
      <c r="H78" s="48">
        <v>4.837871697444041</v>
      </c>
      <c r="I78" s="48">
        <v>17.459603357054284</v>
      </c>
      <c r="J78" s="48">
        <v>60.650910787814674</v>
      </c>
      <c r="K78" s="48">
        <v>40.584305463281446</v>
      </c>
      <c r="L78" s="80">
        <v>18.941552500842022</v>
      </c>
      <c r="M78" s="80">
        <v>24.5222350605566</v>
      </c>
      <c r="N78" s="82">
        <v>14.699309998095252</v>
      </c>
      <c r="O78" s="95"/>
      <c r="P78" s="109"/>
      <c r="Q78" s="47"/>
    </row>
    <row r="79" spans="1:17" s="46" customFormat="1">
      <c r="A79" s="83" t="s">
        <v>37</v>
      </c>
      <c r="B79" s="80">
        <v>39.558155387587753</v>
      </c>
      <c r="C79" s="80">
        <v>31.985403727886148</v>
      </c>
      <c r="D79" s="80">
        <v>6.8</v>
      </c>
      <c r="E79" s="80">
        <v>13.8</v>
      </c>
      <c r="F79" s="80">
        <v>5</v>
      </c>
      <c r="G79" s="48">
        <v>46.541321376719296</v>
      </c>
      <c r="H79" s="48">
        <v>4.7631357539755363</v>
      </c>
      <c r="I79" s="48">
        <v>19.177001635936534</v>
      </c>
      <c r="J79" s="48">
        <v>61.365268948690279</v>
      </c>
      <c r="K79" s="48">
        <v>43.80293523513582</v>
      </c>
      <c r="L79" s="80">
        <v>18.795478776909295</v>
      </c>
      <c r="M79" s="80">
        <v>24.665638149610778</v>
      </c>
      <c r="N79" s="82">
        <v>10.553052951593585</v>
      </c>
      <c r="O79" s="95"/>
      <c r="P79" s="109"/>
      <c r="Q79" s="47"/>
    </row>
    <row r="80" spans="1:17" s="46" customFormat="1" ht="14.4" thickBot="1">
      <c r="A80" s="99" t="s">
        <v>38</v>
      </c>
      <c r="B80" s="92">
        <v>39.591527176511867</v>
      </c>
      <c r="C80" s="92">
        <v>29.661768329579957</v>
      </c>
      <c r="D80" s="92">
        <v>6.6699115420644803</v>
      </c>
      <c r="E80" s="92">
        <v>12.939720440503976</v>
      </c>
      <c r="F80" s="92">
        <v>4.9987604069342533</v>
      </c>
      <c r="G80" s="92">
        <v>47.344005425961271</v>
      </c>
      <c r="H80" s="92">
        <v>4.5723813320625073</v>
      </c>
      <c r="I80" s="92">
        <v>17.505770417055071</v>
      </c>
      <c r="J80" s="92">
        <v>60.715689936977924</v>
      </c>
      <c r="K80" s="92">
        <v>46.017926872740937</v>
      </c>
      <c r="L80" s="92">
        <v>19.542128015428343</v>
      </c>
      <c r="M80" s="92">
        <v>25.747660484852059</v>
      </c>
      <c r="N80" s="115">
        <v>12.400764124645994</v>
      </c>
      <c r="O80" s="95"/>
      <c r="P80" s="116"/>
    </row>
    <row r="81" spans="1:17">
      <c r="A81" s="117"/>
      <c r="C81" s="51"/>
      <c r="D81" s="51"/>
      <c r="G81" s="51"/>
      <c r="H81" s="46"/>
      <c r="I81" s="51"/>
      <c r="K81" s="51"/>
      <c r="M81" s="51"/>
      <c r="N81" s="51"/>
    </row>
    <row r="82" spans="1:17">
      <c r="A82" s="14"/>
      <c r="C82" s="46"/>
      <c r="E82" s="46"/>
      <c r="F82" s="46"/>
      <c r="G82" s="46"/>
      <c r="H82" s="46"/>
      <c r="I82" s="46"/>
      <c r="J82" s="46"/>
      <c r="K82" s="46"/>
    </row>
    <row r="83" spans="1:17">
      <c r="A83" s="14" t="s">
        <v>58</v>
      </c>
      <c r="C83" s="46"/>
      <c r="E83" s="46"/>
      <c r="F83" s="46"/>
      <c r="G83" s="95"/>
      <c r="H83" s="46"/>
      <c r="I83" s="46"/>
      <c r="J83" s="46"/>
      <c r="K83" s="45"/>
      <c r="L83" s="45"/>
      <c r="M83" s="3"/>
      <c r="N83" s="3"/>
    </row>
    <row r="84" spans="1:17" s="71" customFormat="1" ht="15" customHeight="1">
      <c r="A84" s="123" t="s">
        <v>86</v>
      </c>
      <c r="B84" s="122"/>
      <c r="C84" s="122"/>
      <c r="D84" s="122"/>
      <c r="E84" s="122"/>
      <c r="F84" s="122"/>
      <c r="G84" s="122"/>
      <c r="H84" s="122"/>
      <c r="I84" s="122"/>
      <c r="J84" s="122"/>
      <c r="K84" s="122"/>
      <c r="L84" s="122"/>
      <c r="M84" s="122"/>
      <c r="N84" s="122"/>
      <c r="O84" s="118"/>
      <c r="P84" s="119"/>
      <c r="Q84" s="120"/>
    </row>
    <row r="85" spans="1:17" ht="34.5" customHeight="1">
      <c r="A85" s="122"/>
      <c r="B85" s="122"/>
      <c r="C85" s="122"/>
      <c r="D85" s="122"/>
      <c r="E85" s="122"/>
      <c r="F85" s="122"/>
      <c r="G85" s="122"/>
      <c r="H85" s="122"/>
      <c r="I85" s="122"/>
      <c r="J85" s="122"/>
      <c r="K85" s="122"/>
      <c r="L85" s="122"/>
      <c r="M85" s="122"/>
      <c r="N85" s="122"/>
    </row>
    <row r="86" spans="1:17">
      <c r="A86" s="47"/>
      <c r="L86" s="46"/>
    </row>
    <row r="87" spans="1:17">
      <c r="A87" s="47"/>
      <c r="L87" s="46"/>
    </row>
    <row r="89" spans="1:17">
      <c r="A89" s="4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workbookViewId="0">
      <selection activeCell="C21" sqref="C21"/>
    </sheetView>
  </sheetViews>
  <sheetFormatPr defaultRowHeight="14.4"/>
  <cols>
    <col min="1" max="1" width="11" bestFit="1" customWidth="1"/>
    <col min="2" max="2" width="47.6640625" bestFit="1" customWidth="1"/>
    <col min="3" max="3" width="52.109375" bestFit="1" customWidth="1"/>
  </cols>
  <sheetData>
    <row r="2" spans="1:3">
      <c r="A2" t="s">
        <v>30</v>
      </c>
      <c r="B2" t="s">
        <v>48</v>
      </c>
      <c r="C2" t="s">
        <v>49</v>
      </c>
    </row>
    <row r="3" spans="1:3">
      <c r="A3" t="s">
        <v>5</v>
      </c>
      <c r="B3" s="3">
        <v>5.3</v>
      </c>
      <c r="C3" s="3">
        <v>3.9</v>
      </c>
    </row>
    <row r="4" spans="1:3">
      <c r="A4" t="s">
        <v>6</v>
      </c>
      <c r="B4" s="3">
        <v>5.2</v>
      </c>
      <c r="C4" s="3">
        <v>3.5</v>
      </c>
    </row>
    <row r="5" spans="1:3">
      <c r="A5" t="s">
        <v>7</v>
      </c>
      <c r="B5" s="3">
        <v>6.5</v>
      </c>
      <c r="C5" s="3">
        <v>3.1</v>
      </c>
    </row>
    <row r="6" spans="1:3">
      <c r="A6" t="s">
        <v>8</v>
      </c>
      <c r="B6" s="3">
        <v>6</v>
      </c>
      <c r="C6" s="3">
        <v>3.4</v>
      </c>
    </row>
    <row r="7" spans="1:3">
      <c r="A7" t="s">
        <v>9</v>
      </c>
      <c r="B7" s="3">
        <v>6</v>
      </c>
      <c r="C7" s="3">
        <v>3.1</v>
      </c>
    </row>
    <row r="8" spans="1:3">
      <c r="A8" t="s">
        <v>10</v>
      </c>
      <c r="B8" s="3">
        <v>5.9</v>
      </c>
      <c r="C8" s="3">
        <v>3.1</v>
      </c>
    </row>
    <row r="9" spans="1:3">
      <c r="B9" s="3">
        <v>5.7</v>
      </c>
      <c r="C9" s="3">
        <v>3.1</v>
      </c>
    </row>
    <row r="10" spans="1:3">
      <c r="A10">
        <v>2019</v>
      </c>
      <c r="B10" s="3">
        <v>5.5</v>
      </c>
      <c r="C10" s="3">
        <v>3.4</v>
      </c>
    </row>
    <row r="11" spans="1:3">
      <c r="B11" s="3">
        <v>5.8</v>
      </c>
      <c r="C11" s="3">
        <v>3.8</v>
      </c>
    </row>
    <row r="12" spans="1:3">
      <c r="B12" s="3">
        <v>5.0999999999999996</v>
      </c>
      <c r="C12" s="3">
        <v>3.9</v>
      </c>
    </row>
    <row r="13" spans="1:3">
      <c r="B13" s="3">
        <v>4.7</v>
      </c>
      <c r="C13" s="3">
        <v>3.2</v>
      </c>
    </row>
    <row r="14" spans="1:3">
      <c r="A14">
        <v>2020</v>
      </c>
      <c r="B14" s="3">
        <v>4.7</v>
      </c>
      <c r="C14" s="3">
        <v>2.9</v>
      </c>
    </row>
    <row r="15" spans="1:3">
      <c r="B15" s="22">
        <f>'S42'!F62</f>
        <v>4.5999999999999996</v>
      </c>
      <c r="C15" s="22">
        <f>'S42'!G62</f>
        <v>2.2999999999999998</v>
      </c>
    </row>
    <row r="16" spans="1:3">
      <c r="B16" s="22">
        <f>'S42'!F63</f>
        <v>4.5999999999999996</v>
      </c>
      <c r="C16" s="22">
        <f>'S42'!G63</f>
        <v>2.6</v>
      </c>
    </row>
    <row r="17" spans="1:3">
      <c r="B17" s="20">
        <f>'S42'!F64</f>
        <v>4.5</v>
      </c>
      <c r="C17" s="20">
        <f>'S42'!G64</f>
        <v>3.8</v>
      </c>
    </row>
    <row r="18" spans="1:3">
      <c r="A18">
        <v>2021</v>
      </c>
      <c r="B18" s="20">
        <f>'S42'!F65</f>
        <v>4.7488794996479724</v>
      </c>
      <c r="C18" s="20">
        <f>'S42'!G65</f>
        <v>2.6</v>
      </c>
    </row>
    <row r="19" spans="1:3">
      <c r="B19" s="20">
        <v>4.2</v>
      </c>
      <c r="C19" s="20">
        <v>2.9</v>
      </c>
    </row>
    <row r="20" spans="1:3">
      <c r="B20" s="27">
        <v>4.2</v>
      </c>
      <c r="C20" s="27">
        <v>2.5</v>
      </c>
    </row>
    <row r="21" spans="1:3">
      <c r="A21">
        <v>2022</v>
      </c>
      <c r="B21" s="39">
        <v>2.8</v>
      </c>
      <c r="C21" s="39">
        <v>3</v>
      </c>
    </row>
    <row r="22" spans="1:3">
      <c r="B22" s="35"/>
      <c r="C22" s="2"/>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3"/>
  <sheetViews>
    <sheetView workbookViewId="0">
      <selection activeCell="B10" sqref="B10:C10"/>
    </sheetView>
  </sheetViews>
  <sheetFormatPr defaultRowHeight="14.4"/>
  <cols>
    <col min="1" max="1" width="22.5546875" bestFit="1" customWidth="1"/>
    <col min="2" max="2" width="21.109375" bestFit="1" customWidth="1"/>
  </cols>
  <sheetData>
    <row r="2" spans="1:3">
      <c r="A2" s="1" t="s">
        <v>0</v>
      </c>
      <c r="B2" s="1" t="s">
        <v>53</v>
      </c>
      <c r="C2" s="1" t="s">
        <v>52</v>
      </c>
    </row>
    <row r="3" spans="1:3">
      <c r="A3" t="s">
        <v>5</v>
      </c>
      <c r="B3" s="12">
        <v>6.7</v>
      </c>
      <c r="C3" s="12">
        <v>44.9</v>
      </c>
    </row>
    <row r="4" spans="1:3">
      <c r="A4" t="s">
        <v>6</v>
      </c>
      <c r="B4" s="12">
        <v>6.2</v>
      </c>
      <c r="C4" s="12">
        <v>42.5</v>
      </c>
    </row>
    <row r="5" spans="1:3">
      <c r="A5" t="s">
        <v>7</v>
      </c>
      <c r="B5" s="24">
        <v>5</v>
      </c>
      <c r="C5" s="12">
        <v>34.9</v>
      </c>
    </row>
    <row r="6" spans="1:3">
      <c r="A6" t="s">
        <v>8</v>
      </c>
      <c r="B6" s="12">
        <v>3.8</v>
      </c>
      <c r="C6" s="12">
        <v>26.4</v>
      </c>
    </row>
    <row r="7" spans="1:3">
      <c r="A7" t="s">
        <v>9</v>
      </c>
      <c r="B7" s="12">
        <v>6.7</v>
      </c>
      <c r="C7" s="12">
        <v>43.2</v>
      </c>
    </row>
    <row r="8" spans="1:3">
      <c r="A8" t="s">
        <v>10</v>
      </c>
      <c r="B8" s="12">
        <v>5.9</v>
      </c>
      <c r="C8" s="12">
        <v>39.700000000000003</v>
      </c>
    </row>
    <row r="9" spans="1:3">
      <c r="B9" s="12">
        <v>4.9000000000000004</v>
      </c>
      <c r="C9" s="12">
        <v>33.200000000000003</v>
      </c>
    </row>
    <row r="10" spans="1:3">
      <c r="A10">
        <v>2019</v>
      </c>
      <c r="B10" s="12">
        <v>4.0999999999999996</v>
      </c>
      <c r="C10" s="12">
        <v>28.4</v>
      </c>
    </row>
    <row r="11" spans="1:3">
      <c r="B11" s="12">
        <v>5.8</v>
      </c>
      <c r="C11" s="12">
        <v>38.1</v>
      </c>
    </row>
    <row r="12" spans="1:3">
      <c r="B12" s="12">
        <v>4.7</v>
      </c>
      <c r="C12" s="12">
        <v>30.9</v>
      </c>
    </row>
    <row r="13" spans="1:3">
      <c r="B13" s="12">
        <v>4.7</v>
      </c>
      <c r="C13" s="12">
        <v>31.2</v>
      </c>
    </row>
    <row r="14" spans="1:3">
      <c r="A14">
        <v>2020</v>
      </c>
      <c r="B14" s="12">
        <v>3.8</v>
      </c>
      <c r="C14" s="12">
        <v>25.8</v>
      </c>
    </row>
    <row r="15" spans="1:3">
      <c r="B15" s="12">
        <f>'S41'!H63</f>
        <v>5.589884781758923</v>
      </c>
      <c r="C15" s="24">
        <f>'S41'!I63</f>
        <v>20.773064021875236</v>
      </c>
    </row>
    <row r="16" spans="1:3">
      <c r="B16" s="12">
        <f>'S41'!H64</f>
        <v>5.1920170911425725</v>
      </c>
      <c r="C16" s="12">
        <f>'S41'!I64</f>
        <v>19.586879329064548</v>
      </c>
    </row>
    <row r="17" spans="1:3">
      <c r="B17">
        <v>5.2</v>
      </c>
      <c r="C17">
        <v>36.299999999999997</v>
      </c>
    </row>
    <row r="18" spans="1:3">
      <c r="A18">
        <v>2021</v>
      </c>
      <c r="B18">
        <f>'S41'!H66</f>
        <v>4.394941173935063</v>
      </c>
      <c r="C18">
        <f>'S41'!I66</f>
        <v>16.64011552703575</v>
      </c>
    </row>
    <row r="19" spans="1:3">
      <c r="B19">
        <v>6.2</v>
      </c>
      <c r="C19">
        <v>44.7</v>
      </c>
    </row>
    <row r="20" spans="1:3">
      <c r="B20" s="37">
        <v>5.7</v>
      </c>
      <c r="C20" s="37">
        <v>43.7</v>
      </c>
    </row>
    <row r="21" spans="1:3">
      <c r="A21">
        <v>2022</v>
      </c>
      <c r="B21" s="36">
        <v>7.9</v>
      </c>
      <c r="C21" s="36">
        <v>61.7</v>
      </c>
    </row>
    <row r="23" spans="1:3">
      <c r="B23">
        <f>AVERAGE(B17:B21)</f>
        <v>5.8789882347870117</v>
      </c>
      <c r="C23">
        <f>AVERAGE(C17:C21)</f>
        <v>40.608023105407156</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workbookViewId="0">
      <selection activeCell="B23" sqref="B23"/>
    </sheetView>
  </sheetViews>
  <sheetFormatPr defaultRowHeight="14.4"/>
  <cols>
    <col min="2" max="2" width="29.88671875" bestFit="1" customWidth="1"/>
    <col min="3" max="3" width="36.109375" bestFit="1" customWidth="1"/>
  </cols>
  <sheetData>
    <row r="2" spans="1:3">
      <c r="A2" t="s">
        <v>16</v>
      </c>
      <c r="B2" t="s">
        <v>31</v>
      </c>
      <c r="C2" t="s">
        <v>41</v>
      </c>
    </row>
    <row r="3" spans="1:3">
      <c r="A3" t="s">
        <v>5</v>
      </c>
      <c r="B3" s="3">
        <v>64.5</v>
      </c>
      <c r="C3" s="3">
        <v>39.200000000000003</v>
      </c>
    </row>
    <row r="4" spans="1:3">
      <c r="A4" t="s">
        <v>6</v>
      </c>
      <c r="B4" s="3">
        <v>62.6</v>
      </c>
      <c r="C4" s="3">
        <v>39.4</v>
      </c>
    </row>
    <row r="5" spans="1:3">
      <c r="A5" t="s">
        <v>7</v>
      </c>
      <c r="B5" s="3">
        <v>63.1</v>
      </c>
      <c r="C5" s="3">
        <v>48.4</v>
      </c>
    </row>
    <row r="6" spans="1:3">
      <c r="A6" t="s">
        <v>8</v>
      </c>
      <c r="B6" s="3">
        <v>63.1</v>
      </c>
      <c r="C6" s="3">
        <v>47.9</v>
      </c>
    </row>
    <row r="7" spans="1:3">
      <c r="A7" t="s">
        <v>9</v>
      </c>
      <c r="B7" s="3">
        <v>63.5</v>
      </c>
      <c r="C7" s="3">
        <v>39.700000000000003</v>
      </c>
    </row>
    <row r="8" spans="1:3">
      <c r="A8" t="s">
        <v>10</v>
      </c>
      <c r="B8" s="3">
        <v>63.2</v>
      </c>
      <c r="C8" s="3">
        <v>40.1</v>
      </c>
    </row>
    <row r="9" spans="1:3">
      <c r="B9" s="3">
        <v>63.2</v>
      </c>
      <c r="C9" s="3">
        <v>47.3</v>
      </c>
    </row>
    <row r="10" spans="1:3">
      <c r="A10">
        <v>2019</v>
      </c>
      <c r="B10" s="3">
        <v>63.5</v>
      </c>
      <c r="C10" s="3">
        <v>43</v>
      </c>
    </row>
    <row r="11" spans="1:3">
      <c r="B11" s="3">
        <v>63.1</v>
      </c>
      <c r="C11" s="3">
        <v>44.4</v>
      </c>
    </row>
    <row r="12" spans="1:3">
      <c r="B12" s="3">
        <v>63.7</v>
      </c>
      <c r="C12" s="3">
        <v>42.7</v>
      </c>
    </row>
    <row r="13" spans="1:3">
      <c r="B13" s="3">
        <v>64.2</v>
      </c>
      <c r="C13" s="3">
        <v>43</v>
      </c>
    </row>
    <row r="14" spans="1:3">
      <c r="A14">
        <v>2020</v>
      </c>
      <c r="B14" s="3">
        <v>65.7</v>
      </c>
      <c r="C14" s="3">
        <v>42.5</v>
      </c>
    </row>
    <row r="15" spans="1:3">
      <c r="B15" s="9">
        <f>'S41'!J63</f>
        <v>64.874470935334088</v>
      </c>
      <c r="C15" s="9">
        <f>'S41'!K63</f>
        <v>40.592790799530562</v>
      </c>
    </row>
    <row r="16" spans="1:3">
      <c r="B16" s="22">
        <f>'S41'!J64</f>
        <v>64.242393792312228</v>
      </c>
      <c r="C16" s="22">
        <f>'S41'!K64</f>
        <v>41.781867140591416</v>
      </c>
    </row>
    <row r="17" spans="1:3">
      <c r="B17" s="26">
        <f>'S41'!J65</f>
        <v>64.681816786136423</v>
      </c>
      <c r="C17" s="20">
        <f>'S41'!K65</f>
        <v>41.237484828555765</v>
      </c>
    </row>
    <row r="18" spans="1:3">
      <c r="A18">
        <v>2021</v>
      </c>
      <c r="B18" s="20">
        <f>'S41'!J66</f>
        <v>65.621400329262585</v>
      </c>
      <c r="C18" s="20">
        <f>'S41'!K66</f>
        <v>42.261885064963053</v>
      </c>
    </row>
    <row r="19" spans="1:3">
      <c r="B19" s="26">
        <v>64.599999999999994</v>
      </c>
      <c r="C19" s="20">
        <v>39.5</v>
      </c>
    </row>
    <row r="20" spans="1:3">
      <c r="B20" s="11">
        <v>64.099999999999994</v>
      </c>
      <c r="C20" s="29">
        <v>40</v>
      </c>
    </row>
    <row r="21" spans="1:3">
      <c r="A21">
        <v>2022</v>
      </c>
      <c r="B21" s="20">
        <v>64</v>
      </c>
      <c r="C21" s="20">
        <v>41.3</v>
      </c>
    </row>
    <row r="22" spans="1:3">
      <c r="B22">
        <f>AVERAGE(B17:B21)</f>
        <v>64.600643423079802</v>
      </c>
      <c r="C22">
        <f>AVERAGE(C16:C20)</f>
        <v>40.956247406822044</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A10" sqref="A10"/>
    </sheetView>
  </sheetViews>
  <sheetFormatPr defaultRowHeight="14.4"/>
  <cols>
    <col min="2" max="2" width="29.33203125" bestFit="1" customWidth="1"/>
  </cols>
  <sheetData>
    <row r="1" spans="1:2">
      <c r="A1" t="s">
        <v>20</v>
      </c>
      <c r="B1" t="s">
        <v>34</v>
      </c>
    </row>
    <row r="2" spans="1:2">
      <c r="A2" t="s">
        <v>5</v>
      </c>
      <c r="B2" s="20">
        <v>12</v>
      </c>
    </row>
    <row r="3" spans="1:2">
      <c r="A3" t="s">
        <v>6</v>
      </c>
      <c r="B3" s="20">
        <v>10.3</v>
      </c>
    </row>
    <row r="4" spans="1:2">
      <c r="A4" t="s">
        <v>7</v>
      </c>
      <c r="B4" s="20">
        <v>9.6</v>
      </c>
    </row>
    <row r="5" spans="1:2">
      <c r="A5" t="s">
        <v>8</v>
      </c>
      <c r="B5" s="20">
        <v>4</v>
      </c>
    </row>
    <row r="6" spans="1:2">
      <c r="A6" t="s">
        <v>9</v>
      </c>
      <c r="B6" s="20">
        <v>11.9</v>
      </c>
    </row>
    <row r="7" spans="1:2">
      <c r="A7" t="s">
        <v>10</v>
      </c>
      <c r="B7" s="20">
        <v>10.199999999999999</v>
      </c>
    </row>
    <row r="8" spans="1:2">
      <c r="B8" s="20">
        <v>9.6</v>
      </c>
    </row>
    <row r="9" spans="1:2">
      <c r="A9">
        <v>2019</v>
      </c>
      <c r="B9" s="20">
        <v>4.2</v>
      </c>
    </row>
    <row r="10" spans="1:2">
      <c r="B10" s="20">
        <v>12.3</v>
      </c>
    </row>
    <row r="11" spans="1:2">
      <c r="B11" s="20">
        <v>11</v>
      </c>
    </row>
    <row r="12" spans="1:2">
      <c r="B12" s="20">
        <v>10</v>
      </c>
    </row>
    <row r="13" spans="1:2">
      <c r="A13">
        <v>2020</v>
      </c>
      <c r="B13" s="20">
        <v>4</v>
      </c>
    </row>
    <row r="14" spans="1:2">
      <c r="B14" s="20">
        <f>'S42'!C62</f>
        <v>12.2</v>
      </c>
    </row>
    <row r="15" spans="1:2">
      <c r="B15" s="20">
        <f>'S42'!C63</f>
        <v>10.4</v>
      </c>
    </row>
    <row r="16" spans="1:2">
      <c r="B16" s="20">
        <f>'S42'!C64</f>
        <v>10</v>
      </c>
    </row>
    <row r="17" spans="1:2">
      <c r="A17">
        <v>2021</v>
      </c>
      <c r="B17" s="20">
        <f>'S42'!C65</f>
        <v>4.2399435250912942</v>
      </c>
    </row>
    <row r="18" spans="1:2">
      <c r="B18" s="20">
        <v>13.7</v>
      </c>
    </row>
    <row r="19" spans="1:2">
      <c r="B19" s="20">
        <v>11.3</v>
      </c>
    </row>
    <row r="20" spans="1:2">
      <c r="A20">
        <v>2022</v>
      </c>
      <c r="B20" s="20">
        <v>11</v>
      </c>
    </row>
    <row r="21" spans="1:2">
      <c r="B21" s="34"/>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23" sqref="B23"/>
    </sheetView>
  </sheetViews>
  <sheetFormatPr defaultRowHeight="14.4"/>
  <cols>
    <col min="2" max="2" width="42.44140625" bestFit="1" customWidth="1"/>
  </cols>
  <sheetData>
    <row r="1" spans="1:2">
      <c r="A1" t="s">
        <v>20</v>
      </c>
      <c r="B1" t="s">
        <v>35</v>
      </c>
    </row>
    <row r="2" spans="1:2">
      <c r="A2" t="s">
        <v>5</v>
      </c>
      <c r="B2" s="3">
        <v>37.5</v>
      </c>
    </row>
    <row r="3" spans="1:2">
      <c r="A3" t="s">
        <v>6</v>
      </c>
      <c r="B3" s="3">
        <v>37.6</v>
      </c>
    </row>
    <row r="4" spans="1:2">
      <c r="A4" t="s">
        <v>7</v>
      </c>
      <c r="B4" s="3">
        <v>31</v>
      </c>
    </row>
    <row r="5" spans="1:2">
      <c r="A5" t="s">
        <v>8</v>
      </c>
      <c r="B5" s="3">
        <v>34.299999999999997</v>
      </c>
    </row>
    <row r="6" spans="1:2">
      <c r="A6" t="s">
        <v>9</v>
      </c>
      <c r="B6" s="3">
        <v>37.5</v>
      </c>
    </row>
    <row r="7" spans="1:2">
      <c r="A7" t="s">
        <v>10</v>
      </c>
      <c r="B7" s="3">
        <v>38.9</v>
      </c>
    </row>
    <row r="8" spans="1:2">
      <c r="B8" s="3">
        <v>33.6</v>
      </c>
    </row>
    <row r="9" spans="1:2">
      <c r="A9">
        <v>2019</v>
      </c>
      <c r="B9" s="3">
        <v>40.200000000000003</v>
      </c>
    </row>
    <row r="10" spans="1:2">
      <c r="B10" s="3">
        <v>33.6</v>
      </c>
    </row>
    <row r="11" spans="1:2">
      <c r="B11" s="3">
        <v>37.200000000000003</v>
      </c>
    </row>
    <row r="12" spans="1:2">
      <c r="B12" s="9">
        <v>36.799999999999997</v>
      </c>
    </row>
    <row r="13" spans="1:2">
      <c r="A13">
        <v>2020</v>
      </c>
      <c r="B13" s="9">
        <v>41.4</v>
      </c>
    </row>
    <row r="14" spans="1:2" ht="15.6">
      <c r="B14" s="21">
        <f>'S42'!D62</f>
        <v>39.1</v>
      </c>
    </row>
    <row r="15" spans="1:2">
      <c r="B15" s="20">
        <f>'S42'!D63</f>
        <v>37.799999999999997</v>
      </c>
    </row>
    <row r="16" spans="1:2">
      <c r="B16" s="20">
        <f>'S42'!D64</f>
        <v>38.4</v>
      </c>
    </row>
    <row r="17" spans="1:2">
      <c r="A17">
        <v>2021</v>
      </c>
      <c r="B17" s="27">
        <f>'S42'!D65</f>
        <v>41</v>
      </c>
    </row>
    <row r="18" spans="1:2">
      <c r="B18" s="20">
        <v>39.4</v>
      </c>
    </row>
    <row r="19" spans="1:2">
      <c r="B19" s="20">
        <v>40.700000000000003</v>
      </c>
    </row>
    <row r="20" spans="1:2">
      <c r="A20">
        <v>2022</v>
      </c>
      <c r="B20" s="39">
        <v>39.799999999999997</v>
      </c>
    </row>
    <row r="22" spans="1:2">
      <c r="B22">
        <f>AVERAGE(B16:B20)</f>
        <v>39.86</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1"/>
  <sheetViews>
    <sheetView workbookViewId="0">
      <selection activeCell="G34" sqref="G34"/>
    </sheetView>
  </sheetViews>
  <sheetFormatPr defaultRowHeight="14.4"/>
  <cols>
    <col min="2" max="2" width="32" bestFit="1" customWidth="1"/>
    <col min="3" max="3" width="34.33203125" bestFit="1" customWidth="1"/>
  </cols>
  <sheetData>
    <row r="2" spans="1:3">
      <c r="A2" t="s">
        <v>0</v>
      </c>
      <c r="B2" t="s">
        <v>46</v>
      </c>
      <c r="C2" t="s">
        <v>47</v>
      </c>
    </row>
    <row r="3" spans="1:3">
      <c r="A3" t="s">
        <v>5</v>
      </c>
      <c r="B3" s="22">
        <v>16.7</v>
      </c>
      <c r="C3" s="22">
        <v>22.4</v>
      </c>
    </row>
    <row r="4" spans="1:3">
      <c r="A4" t="s">
        <v>6</v>
      </c>
      <c r="B4" s="10">
        <v>16</v>
      </c>
      <c r="C4" s="22">
        <v>21.4</v>
      </c>
    </row>
    <row r="5" spans="1:3">
      <c r="A5" t="s">
        <v>7</v>
      </c>
      <c r="B5" s="22">
        <v>15.6</v>
      </c>
      <c r="C5" s="22">
        <v>20.9</v>
      </c>
    </row>
    <row r="6" spans="1:3">
      <c r="A6" t="s">
        <v>8</v>
      </c>
      <c r="B6" s="22">
        <v>15.9</v>
      </c>
      <c r="C6" s="22">
        <v>21.5</v>
      </c>
    </row>
    <row r="7" spans="1:3">
      <c r="A7" t="s">
        <v>9</v>
      </c>
      <c r="B7" s="22">
        <v>15.3</v>
      </c>
      <c r="C7" s="10">
        <v>21</v>
      </c>
    </row>
    <row r="8" spans="1:3">
      <c r="A8" t="s">
        <v>10</v>
      </c>
      <c r="B8" s="22">
        <v>15.4</v>
      </c>
      <c r="C8" s="22">
        <v>20.8</v>
      </c>
    </row>
    <row r="9" spans="1:3">
      <c r="B9" s="22">
        <v>17.5</v>
      </c>
      <c r="C9" s="22">
        <v>23.8</v>
      </c>
    </row>
    <row r="10" spans="1:3">
      <c r="A10">
        <v>2019</v>
      </c>
      <c r="B10" s="22">
        <v>17.7</v>
      </c>
      <c r="C10" s="22">
        <v>24.1</v>
      </c>
    </row>
    <row r="11" spans="1:3">
      <c r="B11" s="22">
        <v>16.3</v>
      </c>
      <c r="C11" s="22">
        <v>22.4</v>
      </c>
    </row>
    <row r="12" spans="1:3">
      <c r="B12" s="22">
        <v>16.7</v>
      </c>
      <c r="C12" s="22">
        <v>22.6</v>
      </c>
    </row>
    <row r="13" spans="1:3">
      <c r="B13" s="10">
        <v>16</v>
      </c>
      <c r="C13" s="10">
        <v>22</v>
      </c>
    </row>
    <row r="14" spans="1:3">
      <c r="A14">
        <v>2020</v>
      </c>
      <c r="B14" s="22">
        <v>18.3</v>
      </c>
      <c r="C14" s="22">
        <v>25.1</v>
      </c>
    </row>
    <row r="15" spans="1:3">
      <c r="B15" s="10">
        <f>'S41'!L63</f>
        <v>17.899999999999999</v>
      </c>
      <c r="C15" s="22">
        <f>'S41'!M63</f>
        <v>24.6</v>
      </c>
    </row>
    <row r="16" spans="1:3">
      <c r="B16" s="22">
        <f>'S41'!L64</f>
        <v>18.600000000000001</v>
      </c>
      <c r="C16" s="22">
        <f>'S41'!M64</f>
        <v>25.1</v>
      </c>
    </row>
    <row r="17" spans="1:3">
      <c r="B17" s="20">
        <f>'S41'!L65</f>
        <v>18.2</v>
      </c>
      <c r="C17" s="20">
        <f>'S41'!M65</f>
        <v>24.8</v>
      </c>
    </row>
    <row r="18" spans="1:3">
      <c r="A18">
        <v>2021</v>
      </c>
      <c r="B18" s="20">
        <f>'S41'!L66</f>
        <v>18.899999999999999</v>
      </c>
      <c r="C18" s="20">
        <f>'S41'!M66</f>
        <v>25.5</v>
      </c>
    </row>
    <row r="19" spans="1:3">
      <c r="B19" s="20">
        <v>19.7</v>
      </c>
      <c r="C19" s="20">
        <v>26.2</v>
      </c>
    </row>
    <row r="20" spans="1:3">
      <c r="B20" s="20">
        <v>17.399999999999999</v>
      </c>
      <c r="C20" s="20">
        <v>23.1</v>
      </c>
    </row>
    <row r="21" spans="1:3">
      <c r="A21">
        <v>2022</v>
      </c>
      <c r="B21" s="20">
        <v>19.899999999999999</v>
      </c>
      <c r="C21" s="20">
        <v>26.2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
  <sheetViews>
    <sheetView workbookViewId="0">
      <selection activeCell="B3" sqref="B3:B5"/>
    </sheetView>
  </sheetViews>
  <sheetFormatPr defaultRowHeight="14.4"/>
  <cols>
    <col min="2" max="2" width="18.33203125" bestFit="1" customWidth="1"/>
    <col min="3" max="3" width="26.88671875" bestFit="1" customWidth="1"/>
    <col min="4" max="4" width="34.33203125" bestFit="1" customWidth="1"/>
  </cols>
  <sheetData>
    <row r="2" spans="2:4">
      <c r="B2" t="s">
        <v>20</v>
      </c>
      <c r="C2" t="s">
        <v>11</v>
      </c>
      <c r="D2" t="s">
        <v>12</v>
      </c>
    </row>
    <row r="3" spans="2:4">
      <c r="B3" t="s">
        <v>21</v>
      </c>
      <c r="C3">
        <v>15.8</v>
      </c>
      <c r="D3">
        <v>21.3</v>
      </c>
    </row>
    <row r="4" spans="2:4">
      <c r="B4" t="s">
        <v>23</v>
      </c>
      <c r="C4" s="2">
        <v>16.7</v>
      </c>
      <c r="D4">
        <v>21.9</v>
      </c>
    </row>
    <row r="5" spans="2:4">
      <c r="B5" t="s">
        <v>22</v>
      </c>
      <c r="C5">
        <v>16.7</v>
      </c>
      <c r="D5">
        <v>22.7</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1"/>
  <sheetViews>
    <sheetView topLeftCell="A4" workbookViewId="0">
      <selection activeCell="B21" sqref="B21"/>
    </sheetView>
  </sheetViews>
  <sheetFormatPr defaultRowHeight="14.4"/>
  <cols>
    <col min="2" max="2" width="45.33203125" bestFit="1" customWidth="1"/>
  </cols>
  <sheetData>
    <row r="2" spans="1:4">
      <c r="A2" t="s">
        <v>0</v>
      </c>
      <c r="B2" t="s">
        <v>19</v>
      </c>
    </row>
    <row r="3" spans="1:4">
      <c r="A3" t="s">
        <v>5</v>
      </c>
      <c r="B3" s="3">
        <v>148.69999999999999</v>
      </c>
    </row>
    <row r="4" spans="1:4">
      <c r="A4" t="s">
        <v>6</v>
      </c>
      <c r="B4" s="3">
        <v>145.30000000000001</v>
      </c>
      <c r="D4" s="7"/>
    </row>
    <row r="5" spans="1:4">
      <c r="A5" t="s">
        <v>7</v>
      </c>
      <c r="B5" s="3">
        <v>139.19999999999999</v>
      </c>
    </row>
    <row r="6" spans="1:4">
      <c r="A6" t="s">
        <v>8</v>
      </c>
      <c r="B6" s="3">
        <v>140.1</v>
      </c>
    </row>
    <row r="7" spans="1:4">
      <c r="A7" t="s">
        <v>9</v>
      </c>
      <c r="B7" s="3">
        <v>137.5</v>
      </c>
    </row>
    <row r="8" spans="1:4">
      <c r="A8" t="s">
        <v>10</v>
      </c>
      <c r="B8" s="3">
        <v>137</v>
      </c>
    </row>
    <row r="9" spans="1:4">
      <c r="B9" s="3">
        <v>136.69999999999999</v>
      </c>
    </row>
    <row r="10" spans="1:4">
      <c r="A10">
        <v>2019</v>
      </c>
      <c r="B10" s="3">
        <v>140.30000000000001</v>
      </c>
    </row>
    <row r="11" spans="1:4">
      <c r="B11" s="3">
        <v>137.9</v>
      </c>
    </row>
    <row r="12" spans="1:4">
      <c r="B12" s="3">
        <v>143.80000000000001</v>
      </c>
    </row>
    <row r="13" spans="1:4">
      <c r="B13" s="3">
        <v>143.6</v>
      </c>
    </row>
    <row r="14" spans="1:4">
      <c r="A14">
        <v>2020</v>
      </c>
      <c r="B14" s="3">
        <v>152.4</v>
      </c>
    </row>
    <row r="15" spans="1:4">
      <c r="B15" s="9">
        <f>'S42'!E62</f>
        <v>155.05347896792563</v>
      </c>
    </row>
    <row r="16" spans="1:4">
      <c r="B16" s="22">
        <f>'S42'!E63</f>
        <v>163.76370281338171</v>
      </c>
    </row>
    <row r="17" spans="1:2">
      <c r="B17" s="20">
        <f>'S42'!E64</f>
        <v>163.28188143603356</v>
      </c>
    </row>
    <row r="18" spans="1:2">
      <c r="A18">
        <v>2021</v>
      </c>
      <c r="B18" s="20">
        <f>'S42'!E65</f>
        <v>167.8316645279493</v>
      </c>
    </row>
    <row r="19" spans="1:2">
      <c r="B19" s="20">
        <v>173.9</v>
      </c>
    </row>
    <row r="20" spans="1:2">
      <c r="B20" s="20">
        <v>174.9</v>
      </c>
    </row>
    <row r="21" spans="1:2">
      <c r="A21">
        <v>2022</v>
      </c>
      <c r="B21" s="39">
        <v>179.1</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10" workbookViewId="0">
      <selection activeCell="B16" sqref="B16"/>
    </sheetView>
  </sheetViews>
  <sheetFormatPr defaultRowHeight="14.4"/>
  <cols>
    <col min="1" max="1" width="11" bestFit="1" customWidth="1"/>
    <col min="2" max="2" width="44.88671875" bestFit="1" customWidth="1"/>
  </cols>
  <sheetData>
    <row r="1" spans="1:2">
      <c r="A1" t="s">
        <v>20</v>
      </c>
      <c r="B1" t="s">
        <v>32</v>
      </c>
    </row>
    <row r="2" spans="1:2">
      <c r="A2" t="s">
        <v>5</v>
      </c>
      <c r="B2" s="3">
        <v>10</v>
      </c>
    </row>
    <row r="3" spans="1:2">
      <c r="A3" t="s">
        <v>6</v>
      </c>
      <c r="B3" s="3">
        <v>8.8000000000000007</v>
      </c>
    </row>
    <row r="4" spans="1:2">
      <c r="A4" t="s">
        <v>7</v>
      </c>
      <c r="B4" s="3">
        <v>14.6</v>
      </c>
    </row>
    <row r="5" spans="1:2">
      <c r="A5" t="s">
        <v>8</v>
      </c>
      <c r="B5" s="3">
        <v>14.2</v>
      </c>
    </row>
    <row r="6" spans="1:2">
      <c r="A6" t="s">
        <v>9</v>
      </c>
      <c r="B6" s="3">
        <v>13.2</v>
      </c>
    </row>
    <row r="7" spans="1:2">
      <c r="A7" t="s">
        <v>10</v>
      </c>
      <c r="B7" s="3">
        <v>14.8</v>
      </c>
    </row>
    <row r="8" spans="1:2">
      <c r="B8" s="3">
        <v>13.5</v>
      </c>
    </row>
    <row r="9" spans="1:2">
      <c r="A9">
        <v>2019</v>
      </c>
      <c r="B9" s="3">
        <v>13.7</v>
      </c>
    </row>
    <row r="10" spans="1:2">
      <c r="B10" s="3">
        <v>12.4</v>
      </c>
    </row>
    <row r="11" spans="1:2">
      <c r="B11" s="3">
        <v>12.2</v>
      </c>
    </row>
    <row r="12" spans="1:2">
      <c r="B12" s="3">
        <v>13.1</v>
      </c>
    </row>
    <row r="13" spans="1:2">
      <c r="A13">
        <v>2020</v>
      </c>
      <c r="B13" s="3">
        <v>13.4</v>
      </c>
    </row>
    <row r="14" spans="1:2">
      <c r="B14" s="9">
        <f>'S41'!N63</f>
        <v>13.869703805910335</v>
      </c>
    </row>
    <row r="15" spans="1:2">
      <c r="B15" s="22">
        <f>'S41'!N64</f>
        <v>13.220560216280067</v>
      </c>
    </row>
    <row r="16" spans="1:2">
      <c r="B16" s="28">
        <f>'S41'!N65</f>
        <v>9.176972165789044</v>
      </c>
    </row>
    <row r="17" spans="1:2">
      <c r="A17">
        <v>2021</v>
      </c>
      <c r="B17" s="28">
        <f>'S41'!N66</f>
        <v>15.302414087915416</v>
      </c>
    </row>
    <row r="18" spans="1:2">
      <c r="B18" s="3">
        <v>15.9</v>
      </c>
    </row>
    <row r="19" spans="1:2">
      <c r="B19" s="11">
        <v>13.9</v>
      </c>
    </row>
    <row r="20" spans="1:2">
      <c r="A20">
        <v>2022</v>
      </c>
      <c r="B20" s="30">
        <v>9.6</v>
      </c>
    </row>
    <row r="21" spans="1:2">
      <c r="B21" s="2"/>
    </row>
  </sheetData>
  <pageMargins left="0.7" right="0.7" top="0.75" bottom="0.75"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7" workbookViewId="0">
      <selection activeCell="B20" sqref="B20"/>
    </sheetView>
  </sheetViews>
  <sheetFormatPr defaultRowHeight="14.4"/>
  <cols>
    <col min="2" max="2" width="44.44140625" bestFit="1" customWidth="1"/>
    <col min="3" max="3" width="40" bestFit="1" customWidth="1"/>
  </cols>
  <sheetData>
    <row r="1" spans="1:3">
      <c r="A1" t="s">
        <v>0</v>
      </c>
      <c r="B1" t="s">
        <v>50</v>
      </c>
      <c r="C1" t="s">
        <v>51</v>
      </c>
    </row>
    <row r="2" spans="1:3">
      <c r="A2" t="s">
        <v>5</v>
      </c>
      <c r="B2" s="23">
        <v>11.6</v>
      </c>
      <c r="C2" s="23">
        <v>2.2000000000000002</v>
      </c>
    </row>
    <row r="3" spans="1:3">
      <c r="A3" t="s">
        <v>6</v>
      </c>
      <c r="B3" s="23">
        <v>11.2</v>
      </c>
      <c r="C3" s="23">
        <v>4.5999999999999996</v>
      </c>
    </row>
    <row r="4" spans="1:3">
      <c r="A4" t="s">
        <v>7</v>
      </c>
      <c r="B4" s="23">
        <v>11.8</v>
      </c>
      <c r="C4" s="23">
        <v>4.5</v>
      </c>
    </row>
    <row r="5" spans="1:3">
      <c r="A5" t="s">
        <v>8</v>
      </c>
      <c r="B5" s="23">
        <v>10.3</v>
      </c>
      <c r="C5" s="23">
        <v>5.9</v>
      </c>
    </row>
    <row r="6" spans="1:3">
      <c r="A6" t="s">
        <v>9</v>
      </c>
      <c r="B6" s="23">
        <v>10.6</v>
      </c>
      <c r="C6" s="23">
        <v>5.6</v>
      </c>
    </row>
    <row r="7" spans="1:3">
      <c r="A7" t="s">
        <v>10</v>
      </c>
      <c r="B7" s="10">
        <v>11</v>
      </c>
      <c r="C7" s="23">
        <v>5.2</v>
      </c>
    </row>
    <row r="8" spans="1:3">
      <c r="B8" s="23">
        <v>11.5</v>
      </c>
      <c r="C8" s="23">
        <v>4.7</v>
      </c>
    </row>
    <row r="9" spans="1:3">
      <c r="A9">
        <v>2019</v>
      </c>
      <c r="B9" s="23">
        <v>12.1</v>
      </c>
      <c r="C9" s="23">
        <v>4.8</v>
      </c>
    </row>
    <row r="10" spans="1:3">
      <c r="B10" s="10">
        <v>12</v>
      </c>
      <c r="C10" s="23">
        <v>4.7</v>
      </c>
    </row>
    <row r="11" spans="1:3">
      <c r="B11" s="23">
        <v>12.6</v>
      </c>
      <c r="C11" s="10">
        <v>5</v>
      </c>
    </row>
    <row r="12" spans="1:3">
      <c r="B12" s="23">
        <v>13.1</v>
      </c>
      <c r="C12" s="23">
        <v>4.8</v>
      </c>
    </row>
    <row r="13" spans="1:3">
      <c r="A13">
        <v>2020</v>
      </c>
      <c r="B13" s="23">
        <v>13.6</v>
      </c>
      <c r="C13" s="10">
        <v>5</v>
      </c>
    </row>
    <row r="14" spans="1:3">
      <c r="B14" s="23">
        <f>'S42'!K62</f>
        <v>13.887714417399147</v>
      </c>
      <c r="C14" s="10">
        <f>'S42'!L62</f>
        <v>5</v>
      </c>
    </row>
    <row r="15" spans="1:3">
      <c r="B15" s="23">
        <f>'S42'!K63</f>
        <v>13.7</v>
      </c>
      <c r="C15" s="23">
        <f>'S42'!L63</f>
        <v>4.9000000000000004</v>
      </c>
    </row>
    <row r="16" spans="1:3">
      <c r="B16" s="27">
        <f>'S42'!K64</f>
        <v>13.940764619362945</v>
      </c>
      <c r="C16" s="20">
        <f>'S42'!L64</f>
        <v>4.5999999999999996</v>
      </c>
    </row>
    <row r="17" spans="1:6">
      <c r="A17">
        <v>2021</v>
      </c>
      <c r="B17" s="27">
        <f>'S42'!K65</f>
        <v>13.913843623227464</v>
      </c>
      <c r="C17" s="20">
        <f>'S42'!L65</f>
        <v>4.840467469696855</v>
      </c>
    </row>
    <row r="18" spans="1:6">
      <c r="B18" s="20">
        <v>13.6</v>
      </c>
      <c r="C18" s="20">
        <v>6.1</v>
      </c>
    </row>
    <row r="19" spans="1:6">
      <c r="B19" s="20">
        <v>15.3</v>
      </c>
      <c r="C19" s="20">
        <v>4.4000000000000004</v>
      </c>
    </row>
    <row r="20" spans="1:6">
      <c r="A20">
        <v>2022</v>
      </c>
      <c r="B20" s="39">
        <v>15.3</v>
      </c>
      <c r="C20" s="39">
        <v>4.2</v>
      </c>
    </row>
    <row r="25" spans="1:6">
      <c r="F25" t="s">
        <v>29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96"/>
  <sheetViews>
    <sheetView tabSelected="1" zoomScale="80" zoomScaleNormal="80" workbookViewId="0">
      <pane ySplit="2" topLeftCell="A3" activePane="bottomLeft" state="frozen"/>
      <selection pane="bottomLeft" activeCell="I15" sqref="I14:I15"/>
    </sheetView>
  </sheetViews>
  <sheetFormatPr defaultColWidth="9.109375" defaultRowHeight="13.8"/>
  <cols>
    <col min="1" max="1" width="14.5546875" style="132" customWidth="1"/>
    <col min="2" max="2" width="16.6640625" style="132" customWidth="1"/>
    <col min="3" max="3" width="16.44140625" style="132" customWidth="1"/>
    <col min="4" max="4" width="25.5546875" style="132" customWidth="1"/>
    <col min="5" max="5" width="24.6640625" style="132" customWidth="1"/>
    <col min="6" max="6" width="20.88671875" style="165" customWidth="1"/>
    <col min="7" max="10" width="23.88671875" style="165" customWidth="1"/>
    <col min="11" max="11" width="18.6640625" style="132" customWidth="1"/>
    <col min="12" max="12" width="25.88671875" style="132" customWidth="1"/>
    <col min="13" max="13" width="9.109375" style="130"/>
    <col min="14" max="14" width="9.109375" style="131"/>
    <col min="15" max="16384" width="9.109375" style="132"/>
  </cols>
  <sheetData>
    <row r="1" spans="1:16" s="124" customFormat="1" ht="30" customHeight="1" thickBot="1">
      <c r="B1" s="125" t="s">
        <v>92</v>
      </c>
      <c r="C1" s="125"/>
      <c r="D1" s="125"/>
      <c r="F1" s="126"/>
      <c r="G1" s="126"/>
      <c r="H1" s="126"/>
      <c r="I1" s="126"/>
      <c r="J1" s="126"/>
      <c r="M1" s="127"/>
      <c r="N1" s="128"/>
    </row>
    <row r="2" spans="1:16" ht="59.4" customHeight="1" thickBot="1">
      <c r="A2" s="129" t="s">
        <v>56</v>
      </c>
      <c r="B2" s="170" t="s">
        <v>24</v>
      </c>
      <c r="C2" s="170" t="s">
        <v>74</v>
      </c>
      <c r="D2" s="170" t="s">
        <v>75</v>
      </c>
      <c r="E2" s="170" t="s">
        <v>76</v>
      </c>
      <c r="F2" s="171" t="s">
        <v>77</v>
      </c>
      <c r="G2" s="171" t="s">
        <v>78</v>
      </c>
      <c r="H2" s="171" t="s">
        <v>87</v>
      </c>
      <c r="I2" s="172" t="s">
        <v>93</v>
      </c>
      <c r="J2" s="172" t="s">
        <v>90</v>
      </c>
      <c r="K2" s="170" t="s">
        <v>79</v>
      </c>
      <c r="L2" s="173" t="s">
        <v>80</v>
      </c>
    </row>
    <row r="3" spans="1:16">
      <c r="A3" s="133">
        <v>2012</v>
      </c>
      <c r="B3" s="134">
        <v>162.99391907579599</v>
      </c>
      <c r="C3" s="134">
        <v>18.8</v>
      </c>
      <c r="D3" s="134">
        <v>38.200000000000003</v>
      </c>
      <c r="E3" s="134">
        <v>204</v>
      </c>
      <c r="F3" s="135">
        <v>6.7</v>
      </c>
      <c r="G3" s="135">
        <v>6.1</v>
      </c>
      <c r="H3" s="135">
        <v>12.006273751650198</v>
      </c>
      <c r="I3" s="135"/>
      <c r="J3" s="135">
        <v>1033.3819575221519</v>
      </c>
      <c r="K3" s="134">
        <v>6.0719092528611878</v>
      </c>
      <c r="L3" s="136">
        <v>2.6855943879324844</v>
      </c>
    </row>
    <row r="4" spans="1:16">
      <c r="A4" s="137">
        <v>2013</v>
      </c>
      <c r="B4" s="138">
        <v>149.14526988484238</v>
      </c>
      <c r="C4" s="138">
        <v>25.8</v>
      </c>
      <c r="D4" s="138">
        <v>32.9</v>
      </c>
      <c r="E4" s="138">
        <v>189.9</v>
      </c>
      <c r="F4" s="139">
        <v>6.7</v>
      </c>
      <c r="G4" s="139">
        <v>9.1999999999999993</v>
      </c>
      <c r="H4" s="139">
        <v>17.533303498750286</v>
      </c>
      <c r="I4" s="139"/>
      <c r="J4" s="139">
        <v>1022.1672326435366</v>
      </c>
      <c r="K4" s="138">
        <v>4.669933607011874</v>
      </c>
      <c r="L4" s="140">
        <v>2.1421950449057965</v>
      </c>
    </row>
    <row r="5" spans="1:16">
      <c r="A5" s="137">
        <v>2014</v>
      </c>
      <c r="B5" s="138">
        <v>169.51256264663593</v>
      </c>
      <c r="C5" s="138">
        <v>9</v>
      </c>
      <c r="D5" s="138">
        <v>29.7</v>
      </c>
      <c r="E5" s="138">
        <v>168.4</v>
      </c>
      <c r="F5" s="139">
        <v>5</v>
      </c>
      <c r="G5" s="139">
        <v>6.1</v>
      </c>
      <c r="H5" s="139">
        <v>3.6972190921160886</v>
      </c>
      <c r="I5" s="139"/>
      <c r="J5" s="139">
        <v>939.28589689769171</v>
      </c>
      <c r="K5" s="138">
        <v>6.7708298648644032</v>
      </c>
      <c r="L5" s="140">
        <v>2.0358692294461531</v>
      </c>
      <c r="O5" s="141"/>
      <c r="P5" s="141"/>
    </row>
    <row r="6" spans="1:16">
      <c r="A6" s="137">
        <v>2015</v>
      </c>
      <c r="B6" s="138">
        <v>170.53805014655313</v>
      </c>
      <c r="C6" s="138">
        <v>8.6999999999999993</v>
      </c>
      <c r="D6" s="138">
        <v>30.2</v>
      </c>
      <c r="E6" s="138">
        <v>159.5</v>
      </c>
      <c r="F6" s="139">
        <v>5.6</v>
      </c>
      <c r="G6" s="139">
        <v>6.1</v>
      </c>
      <c r="H6" s="139">
        <v>3.712466790131308</v>
      </c>
      <c r="I6" s="139"/>
      <c r="J6" s="139">
        <v>868.47820666700966</v>
      </c>
      <c r="K6" s="138">
        <v>7.8248167511582398</v>
      </c>
      <c r="L6" s="140">
        <v>1.5926421305351268</v>
      </c>
      <c r="O6" s="141"/>
      <c r="P6" s="141"/>
    </row>
    <row r="7" spans="1:16">
      <c r="A7" s="137">
        <v>2016</v>
      </c>
      <c r="B7" s="138">
        <v>130.44257717076385</v>
      </c>
      <c r="C7" s="138">
        <v>4.2</v>
      </c>
      <c r="D7" s="138">
        <v>34.5</v>
      </c>
      <c r="E7" s="138">
        <v>157.9</v>
      </c>
      <c r="F7" s="139">
        <v>8.1</v>
      </c>
      <c r="G7" s="139">
        <v>5</v>
      </c>
      <c r="H7" s="139">
        <v>6.9036020784003505</v>
      </c>
      <c r="I7" s="139">
        <v>94.491295840683392</v>
      </c>
      <c r="J7" s="139">
        <v>725.43621020207706</v>
      </c>
      <c r="K7" s="138">
        <v>10.039751411342234</v>
      </c>
      <c r="L7" s="140">
        <v>1</v>
      </c>
      <c r="O7" s="141"/>
      <c r="P7" s="141"/>
    </row>
    <row r="8" spans="1:16">
      <c r="A8" s="137">
        <v>2017</v>
      </c>
      <c r="B8" s="138">
        <v>114.33344879456865</v>
      </c>
      <c r="C8" s="138">
        <v>3.7</v>
      </c>
      <c r="D8" s="138">
        <v>35.5</v>
      </c>
      <c r="E8" s="138">
        <v>152.1</v>
      </c>
      <c r="F8" s="139">
        <v>5.2</v>
      </c>
      <c r="G8" s="139">
        <v>4</v>
      </c>
      <c r="H8" s="139">
        <v>-3.7153396998202415</v>
      </c>
      <c r="I8" s="139">
        <v>57.974193962088819</v>
      </c>
      <c r="J8" s="139">
        <v>769.86231418358943</v>
      </c>
      <c r="K8" s="138">
        <v>10.8</v>
      </c>
      <c r="L8" s="140">
        <v>3</v>
      </c>
      <c r="O8" s="141"/>
      <c r="P8" s="141"/>
    </row>
    <row r="9" spans="1:16">
      <c r="A9" s="137">
        <v>2018</v>
      </c>
      <c r="B9" s="138">
        <v>108.4890316372913</v>
      </c>
      <c r="C9" s="138">
        <v>4.4865004469210277</v>
      </c>
      <c r="D9" s="138">
        <v>34.299999999999997</v>
      </c>
      <c r="E9" s="138">
        <v>140.1</v>
      </c>
      <c r="F9" s="139">
        <v>6</v>
      </c>
      <c r="G9" s="139">
        <v>3.4</v>
      </c>
      <c r="H9" s="139">
        <v>7.5526728977882485</v>
      </c>
      <c r="I9" s="139">
        <v>58.692656051658545</v>
      </c>
      <c r="J9" s="139">
        <v>773.14853202177562</v>
      </c>
      <c r="K9" s="138">
        <v>10.244432696379702</v>
      </c>
      <c r="L9" s="140">
        <v>5.9</v>
      </c>
      <c r="O9" s="141"/>
      <c r="P9" s="141"/>
    </row>
    <row r="10" spans="1:16">
      <c r="A10" s="137">
        <v>2019</v>
      </c>
      <c r="B10" s="138">
        <v>67.418109355825422</v>
      </c>
      <c r="C10" s="138">
        <v>4.3886167802849121</v>
      </c>
      <c r="D10" s="138">
        <v>40.200000000000003</v>
      </c>
      <c r="E10" s="138">
        <v>140.30000000000001</v>
      </c>
      <c r="F10" s="139">
        <v>5.5</v>
      </c>
      <c r="G10" s="139">
        <v>3.4</v>
      </c>
      <c r="H10" s="139">
        <v>3.7413693801793046</v>
      </c>
      <c r="I10" s="139">
        <v>57.375111269901232</v>
      </c>
      <c r="J10" s="139">
        <v>794.18006043669175</v>
      </c>
      <c r="K10" s="138">
        <v>12.1</v>
      </c>
      <c r="L10" s="140">
        <v>4.8</v>
      </c>
      <c r="O10" s="141"/>
      <c r="P10" s="141"/>
    </row>
    <row r="11" spans="1:16">
      <c r="A11" s="137">
        <v>2020</v>
      </c>
      <c r="B11" s="138">
        <v>53.078508608513239</v>
      </c>
      <c r="C11" s="138">
        <v>11</v>
      </c>
      <c r="D11" s="138">
        <v>37.200000000000003</v>
      </c>
      <c r="E11" s="138">
        <v>143.80000000000001</v>
      </c>
      <c r="F11" s="139">
        <v>5.0999999999999996</v>
      </c>
      <c r="G11" s="139">
        <v>3.9</v>
      </c>
      <c r="H11" s="139">
        <v>4.1121856549289904</v>
      </c>
      <c r="I11" s="139">
        <v>58.594476240375357</v>
      </c>
      <c r="J11" s="139">
        <v>805.26896762688443</v>
      </c>
      <c r="K11" s="138">
        <v>13.6</v>
      </c>
      <c r="L11" s="140">
        <v>5</v>
      </c>
      <c r="O11" s="141"/>
      <c r="P11" s="141"/>
    </row>
    <row r="12" spans="1:16">
      <c r="A12" s="137">
        <v>2021</v>
      </c>
      <c r="B12" s="142">
        <v>51.11837493916952</v>
      </c>
      <c r="C12" s="143">
        <v>4.3</v>
      </c>
      <c r="D12" s="142">
        <v>41</v>
      </c>
      <c r="E12" s="143">
        <v>167.4</v>
      </c>
      <c r="F12" s="143">
        <v>4.8</v>
      </c>
      <c r="G12" s="143">
        <v>2.6</v>
      </c>
      <c r="H12" s="142">
        <v>2.0368884161620748</v>
      </c>
      <c r="I12" s="138">
        <v>59.579454155418311</v>
      </c>
      <c r="J12" s="138">
        <v>805.95059864947075</v>
      </c>
      <c r="K12" s="142">
        <v>13.913843623227464</v>
      </c>
      <c r="L12" s="144">
        <v>4.840467469696855</v>
      </c>
      <c r="O12" s="141"/>
      <c r="P12" s="141"/>
    </row>
    <row r="13" spans="1:16">
      <c r="A13" s="137">
        <v>2022</v>
      </c>
      <c r="B13" s="143">
        <v>85.5</v>
      </c>
      <c r="C13" s="143">
        <v>3</v>
      </c>
      <c r="D13" s="142">
        <v>41</v>
      </c>
      <c r="E13" s="142">
        <v>180.10992221074113</v>
      </c>
      <c r="F13" s="143">
        <v>1.9</v>
      </c>
      <c r="G13" s="143">
        <v>2.6</v>
      </c>
      <c r="H13" s="142">
        <v>4.5580818285423153</v>
      </c>
      <c r="I13" s="138">
        <v>55.335446591847806</v>
      </c>
      <c r="J13" s="138">
        <v>709.87962726745025</v>
      </c>
      <c r="K13" s="142">
        <v>15.214790414505385</v>
      </c>
      <c r="L13" s="144">
        <v>4.0305807782484537</v>
      </c>
      <c r="O13" s="141"/>
      <c r="P13" s="141"/>
    </row>
    <row r="14" spans="1:16">
      <c r="A14" s="137">
        <v>2023</v>
      </c>
      <c r="B14" s="142">
        <v>56.425903434895353</v>
      </c>
      <c r="C14" s="142">
        <v>7.9342376071570779</v>
      </c>
      <c r="D14" s="142">
        <v>40.987406709319515</v>
      </c>
      <c r="E14" s="142">
        <v>180.17952514749012</v>
      </c>
      <c r="F14" s="142">
        <v>2.2788348018089208</v>
      </c>
      <c r="G14" s="142">
        <v>2.7809115334334908</v>
      </c>
      <c r="H14" s="142">
        <v>17.582734483285446</v>
      </c>
      <c r="I14" s="138">
        <v>55.230698661109422</v>
      </c>
      <c r="J14" s="138">
        <v>823.11320622811013</v>
      </c>
      <c r="K14" s="142">
        <v>14.138815584213338</v>
      </c>
      <c r="L14" s="144">
        <v>2.2904269992747572</v>
      </c>
      <c r="O14" s="141"/>
      <c r="P14" s="141"/>
    </row>
    <row r="15" spans="1:16">
      <c r="A15" s="145"/>
      <c r="B15" s="142"/>
      <c r="C15" s="142"/>
      <c r="D15" s="142"/>
      <c r="E15" s="142"/>
      <c r="F15" s="142"/>
      <c r="G15" s="142"/>
      <c r="H15" s="142"/>
      <c r="I15" s="138"/>
      <c r="J15" s="138"/>
      <c r="K15" s="142"/>
      <c r="L15" s="144"/>
      <c r="O15" s="141"/>
      <c r="P15" s="141"/>
    </row>
    <row r="16" spans="1:16">
      <c r="A16" s="146">
        <v>2012</v>
      </c>
      <c r="B16" s="142"/>
      <c r="C16" s="142"/>
      <c r="D16" s="142"/>
      <c r="E16" s="142"/>
      <c r="F16" s="142"/>
      <c r="G16" s="142"/>
      <c r="H16" s="142"/>
      <c r="I16" s="138"/>
      <c r="J16" s="138"/>
      <c r="K16" s="142"/>
      <c r="L16" s="144"/>
      <c r="O16" s="141"/>
      <c r="P16" s="141"/>
    </row>
    <row r="17" spans="1:21">
      <c r="A17" s="147" t="s">
        <v>36</v>
      </c>
      <c r="B17" s="138">
        <v>378.65793799394953</v>
      </c>
      <c r="C17" s="138">
        <v>21.9</v>
      </c>
      <c r="D17" s="138">
        <v>34.200000000000003</v>
      </c>
      <c r="E17" s="138">
        <v>214.24452873976105</v>
      </c>
      <c r="F17" s="139">
        <v>4.4000000000000004</v>
      </c>
      <c r="G17" s="139">
        <v>5.5</v>
      </c>
      <c r="H17" s="138">
        <v>9.1735911393374678</v>
      </c>
      <c r="I17" s="138"/>
      <c r="J17" s="138">
        <v>1032.9238050473646</v>
      </c>
      <c r="K17" s="138">
        <v>1.2405105233705738</v>
      </c>
      <c r="L17" s="140">
        <v>3.2957256749088377</v>
      </c>
      <c r="M17" s="132"/>
      <c r="N17" s="132"/>
      <c r="Q17" s="141"/>
      <c r="R17" s="141"/>
      <c r="S17" s="141"/>
      <c r="T17" s="141"/>
      <c r="U17" s="141"/>
    </row>
    <row r="18" spans="1:21" ht="14.4">
      <c r="A18" s="147" t="s">
        <v>37</v>
      </c>
      <c r="B18" s="138">
        <v>212.78689952660469</v>
      </c>
      <c r="C18" s="138">
        <v>21.3</v>
      </c>
      <c r="D18" s="138">
        <v>39.299999999999997</v>
      </c>
      <c r="E18" s="138">
        <v>214.84094901207538</v>
      </c>
      <c r="F18" s="139">
        <v>4.7</v>
      </c>
      <c r="G18" s="139">
        <v>5.8</v>
      </c>
      <c r="H18" s="138">
        <v>8.3130027547839056</v>
      </c>
      <c r="I18" s="138"/>
      <c r="J18" s="138">
        <v>1044.9022165717322</v>
      </c>
      <c r="K18" s="138">
        <v>0.97862072089451424</v>
      </c>
      <c r="L18" s="140">
        <v>3.2413479823816358</v>
      </c>
      <c r="M18" s="148"/>
      <c r="N18" s="132"/>
      <c r="Q18" s="141"/>
      <c r="R18" s="141"/>
      <c r="S18" s="141"/>
      <c r="T18" s="141"/>
      <c r="U18" s="141"/>
    </row>
    <row r="19" spans="1:21">
      <c r="A19" s="147" t="s">
        <v>38</v>
      </c>
      <c r="B19" s="138">
        <v>222.36785592243797</v>
      </c>
      <c r="C19" s="138">
        <v>22.1</v>
      </c>
      <c r="D19" s="138">
        <v>37.200000000000003</v>
      </c>
      <c r="E19" s="138">
        <v>203.62937161148733</v>
      </c>
      <c r="F19" s="139">
        <v>4.0470054666092503</v>
      </c>
      <c r="G19" s="139">
        <v>4.5</v>
      </c>
      <c r="H19" s="138">
        <v>10.176810884279464</v>
      </c>
      <c r="I19" s="138"/>
      <c r="J19" s="138">
        <v>1030.2636056239662</v>
      </c>
      <c r="K19" s="138">
        <v>1.4277047429802714</v>
      </c>
      <c r="L19" s="140">
        <v>2.8549228377824263</v>
      </c>
      <c r="M19" s="132"/>
      <c r="N19" s="132"/>
      <c r="Q19" s="141"/>
      <c r="R19" s="141"/>
      <c r="S19" s="141"/>
      <c r="T19" s="141"/>
      <c r="U19" s="141"/>
    </row>
    <row r="20" spans="1:21">
      <c r="A20" s="147" t="s">
        <v>39</v>
      </c>
      <c r="B20" s="138">
        <v>162.99391907579599</v>
      </c>
      <c r="C20" s="138">
        <v>18.8</v>
      </c>
      <c r="D20" s="138">
        <v>38.2928356092523</v>
      </c>
      <c r="E20" s="138">
        <v>204.66365775761085</v>
      </c>
      <c r="F20" s="139">
        <v>6.6450091824096651</v>
      </c>
      <c r="G20" s="139">
        <v>6.1</v>
      </c>
      <c r="H20" s="138">
        <v>12.006273751650198</v>
      </c>
      <c r="I20" s="138"/>
      <c r="J20" s="138">
        <v>1033.3819575221519</v>
      </c>
      <c r="K20" s="138">
        <v>6.0719092528611878</v>
      </c>
      <c r="L20" s="140">
        <v>2.6855943879324844</v>
      </c>
      <c r="M20" s="141"/>
      <c r="N20" s="132"/>
      <c r="P20" s="141"/>
      <c r="Q20" s="141"/>
      <c r="R20" s="141"/>
      <c r="S20" s="141"/>
      <c r="T20" s="141"/>
      <c r="U20" s="141"/>
    </row>
    <row r="21" spans="1:21">
      <c r="A21" s="146">
        <v>2013</v>
      </c>
      <c r="B21" s="139"/>
      <c r="C21" s="138"/>
      <c r="D21" s="138"/>
      <c r="E21" s="138"/>
      <c r="F21" s="138"/>
      <c r="G21" s="138"/>
      <c r="H21" s="138"/>
      <c r="I21" s="138"/>
      <c r="J21" s="138"/>
      <c r="K21" s="138"/>
      <c r="L21" s="140"/>
      <c r="M21" s="132"/>
      <c r="N21" s="132"/>
      <c r="P21" s="141"/>
      <c r="Q21" s="141"/>
      <c r="R21" s="141"/>
      <c r="S21" s="141"/>
      <c r="T21" s="141"/>
      <c r="U21" s="141"/>
    </row>
    <row r="22" spans="1:21">
      <c r="A22" s="147" t="s">
        <v>36</v>
      </c>
      <c r="B22" s="138">
        <v>129.08169575383693</v>
      </c>
      <c r="C22" s="138">
        <v>17.262741593617896</v>
      </c>
      <c r="D22" s="138">
        <v>36.9</v>
      </c>
      <c r="E22" s="138">
        <v>198.25765408250641</v>
      </c>
      <c r="F22" s="139">
        <v>6.3</v>
      </c>
      <c r="G22" s="139">
        <v>5.4</v>
      </c>
      <c r="H22" s="138">
        <v>12.096916085465281</v>
      </c>
      <c r="I22" s="138"/>
      <c r="J22" s="138">
        <v>1067.1020472542868</v>
      </c>
      <c r="K22" s="138">
        <v>5.3533113520046998</v>
      </c>
      <c r="L22" s="140">
        <v>2.5650176054268083</v>
      </c>
      <c r="N22" s="132"/>
      <c r="P22" s="141"/>
      <c r="Q22" s="141"/>
      <c r="R22" s="141"/>
      <c r="S22" s="141"/>
      <c r="T22" s="141"/>
      <c r="U22" s="141"/>
    </row>
    <row r="23" spans="1:21">
      <c r="A23" s="147" t="s">
        <v>37</v>
      </c>
      <c r="B23" s="138">
        <v>159.57574478230669</v>
      </c>
      <c r="C23" s="138">
        <v>19.753627639298564</v>
      </c>
      <c r="D23" s="138">
        <v>34.5</v>
      </c>
      <c r="E23" s="138">
        <v>196.41628078489879</v>
      </c>
      <c r="F23" s="139">
        <v>6.4</v>
      </c>
      <c r="G23" s="139">
        <v>8</v>
      </c>
      <c r="H23" s="138">
        <v>16.750259754012031</v>
      </c>
      <c r="I23" s="138"/>
      <c r="J23" s="138">
        <v>1037.1604457050641</v>
      </c>
      <c r="K23" s="138">
        <v>5.0757708196494056</v>
      </c>
      <c r="L23" s="140">
        <v>2.4028963934463281</v>
      </c>
      <c r="N23" s="132"/>
      <c r="P23" s="141"/>
      <c r="Q23" s="141"/>
      <c r="R23" s="141"/>
      <c r="S23" s="141"/>
      <c r="T23" s="141"/>
      <c r="U23" s="141"/>
    </row>
    <row r="24" spans="1:21">
      <c r="A24" s="147" t="s">
        <v>38</v>
      </c>
      <c r="B24" s="138">
        <v>169.63874120696389</v>
      </c>
      <c r="C24" s="138">
        <v>20.800354291093104</v>
      </c>
      <c r="D24" s="138">
        <v>31.7</v>
      </c>
      <c r="E24" s="138">
        <v>194.00623695122991</v>
      </c>
      <c r="F24" s="139">
        <v>6.7</v>
      </c>
      <c r="G24" s="139">
        <v>8.8000000000000007</v>
      </c>
      <c r="H24" s="138">
        <v>17.598901216887164</v>
      </c>
      <c r="I24" s="138"/>
      <c r="J24" s="138">
        <v>1010.5199986621415</v>
      </c>
      <c r="K24" s="138">
        <v>4.8653169701124943</v>
      </c>
      <c r="L24" s="140">
        <v>2.3690415039811858</v>
      </c>
      <c r="N24" s="132"/>
      <c r="P24" s="141"/>
      <c r="Q24" s="141"/>
      <c r="R24" s="141"/>
      <c r="S24" s="141"/>
      <c r="T24" s="141"/>
      <c r="U24" s="141"/>
    </row>
    <row r="25" spans="1:21">
      <c r="A25" s="147" t="s">
        <v>39</v>
      </c>
      <c r="B25" s="138">
        <v>149.14526988484238</v>
      </c>
      <c r="C25" s="138">
        <v>25.8</v>
      </c>
      <c r="D25" s="138">
        <v>32.9</v>
      </c>
      <c r="E25" s="138">
        <v>190.29827666982507</v>
      </c>
      <c r="F25" s="139">
        <v>6.7</v>
      </c>
      <c r="G25" s="139">
        <v>9.1999999999999993</v>
      </c>
      <c r="H25" s="138">
        <v>17.533303498750286</v>
      </c>
      <c r="I25" s="138"/>
      <c r="J25" s="138">
        <v>1022.1672326435366</v>
      </c>
      <c r="K25" s="138">
        <v>4.669933607011874</v>
      </c>
      <c r="L25" s="140">
        <v>2.1421950449057965</v>
      </c>
      <c r="N25" s="132"/>
      <c r="P25" s="141"/>
      <c r="Q25" s="141"/>
      <c r="R25" s="141"/>
      <c r="S25" s="141"/>
      <c r="T25" s="141"/>
      <c r="U25" s="141"/>
    </row>
    <row r="26" spans="1:21">
      <c r="A26" s="146">
        <v>2014</v>
      </c>
      <c r="B26" s="138"/>
      <c r="C26" s="138"/>
      <c r="D26" s="138"/>
      <c r="E26" s="138"/>
      <c r="F26" s="138"/>
      <c r="G26" s="138"/>
      <c r="H26" s="138"/>
      <c r="I26" s="138"/>
      <c r="J26" s="138"/>
      <c r="K26" s="138"/>
      <c r="L26" s="140"/>
      <c r="M26" s="132"/>
      <c r="N26" s="132"/>
      <c r="P26" s="141"/>
      <c r="Q26" s="141"/>
      <c r="R26" s="141"/>
      <c r="S26" s="141"/>
      <c r="T26" s="141"/>
      <c r="U26" s="141"/>
    </row>
    <row r="27" spans="1:21">
      <c r="A27" s="147" t="s">
        <v>36</v>
      </c>
      <c r="B27" s="138">
        <v>152.54493095297448</v>
      </c>
      <c r="C27" s="138">
        <v>22.240934644777653</v>
      </c>
      <c r="D27" s="138">
        <v>29.4</v>
      </c>
      <c r="E27" s="138">
        <v>183.73286616650134</v>
      </c>
      <c r="F27" s="139">
        <v>7.1</v>
      </c>
      <c r="G27" s="139">
        <v>9.3000000000000007</v>
      </c>
      <c r="H27" s="138">
        <v>9.5773820131158427</v>
      </c>
      <c r="I27" s="138"/>
      <c r="J27" s="138">
        <v>1003.0362619681459</v>
      </c>
      <c r="K27" s="138">
        <v>4.4234470161250021</v>
      </c>
      <c r="L27" s="140">
        <v>2.1422383513289498</v>
      </c>
      <c r="N27" s="132"/>
      <c r="P27" s="141"/>
      <c r="Q27" s="141"/>
      <c r="R27" s="141"/>
      <c r="S27" s="141"/>
      <c r="T27" s="141"/>
      <c r="U27" s="141"/>
    </row>
    <row r="28" spans="1:21">
      <c r="A28" s="147" t="s">
        <v>37</v>
      </c>
      <c r="B28" s="138">
        <v>184.82266018493013</v>
      </c>
      <c r="C28" s="138">
        <v>21.323542410082123</v>
      </c>
      <c r="D28" s="138">
        <v>31.3</v>
      </c>
      <c r="E28" s="138">
        <v>180.13940034663361</v>
      </c>
      <c r="F28" s="139">
        <v>5.8</v>
      </c>
      <c r="G28" s="139">
        <v>8.3000000000000007</v>
      </c>
      <c r="H28" s="138">
        <v>4.7321291893861028</v>
      </c>
      <c r="I28" s="138"/>
      <c r="J28" s="138">
        <v>979.3877048243578</v>
      </c>
      <c r="K28" s="138">
        <v>4.1159987853446651</v>
      </c>
      <c r="L28" s="140">
        <v>2.1449217902726034</v>
      </c>
      <c r="N28" s="132"/>
      <c r="P28" s="141"/>
      <c r="Q28" s="141"/>
      <c r="R28" s="141"/>
      <c r="S28" s="141"/>
      <c r="T28" s="141"/>
      <c r="U28" s="141"/>
    </row>
    <row r="29" spans="1:21">
      <c r="A29" s="147" t="s">
        <v>38</v>
      </c>
      <c r="B29" s="138">
        <v>176.15957304413035</v>
      </c>
      <c r="C29" s="138">
        <v>19.399999999999999</v>
      </c>
      <c r="D29" s="138">
        <v>31.7</v>
      </c>
      <c r="E29" s="138">
        <v>175.97438021977626</v>
      </c>
      <c r="F29" s="139">
        <v>5.0999999999999996</v>
      </c>
      <c r="G29" s="139">
        <v>7.8</v>
      </c>
      <c r="H29" s="138">
        <v>3.722856482647563</v>
      </c>
      <c r="I29" s="138"/>
      <c r="J29" s="138">
        <v>963.81242198150983</v>
      </c>
      <c r="K29" s="138">
        <v>7.0547531877974956</v>
      </c>
      <c r="L29" s="140">
        <v>2.3434947670606125</v>
      </c>
      <c r="N29" s="132"/>
      <c r="P29" s="141"/>
      <c r="Q29" s="141"/>
      <c r="R29" s="141"/>
      <c r="S29" s="141"/>
      <c r="T29" s="141"/>
      <c r="U29" s="141"/>
    </row>
    <row r="30" spans="1:21">
      <c r="A30" s="147" t="s">
        <v>39</v>
      </c>
      <c r="B30" s="138">
        <v>169.51256264663593</v>
      </c>
      <c r="C30" s="138">
        <v>9</v>
      </c>
      <c r="D30" s="138">
        <v>29.7</v>
      </c>
      <c r="E30" s="138">
        <v>168.94429283973241</v>
      </c>
      <c r="F30" s="139">
        <v>5</v>
      </c>
      <c r="G30" s="139">
        <v>6.1</v>
      </c>
      <c r="H30" s="138">
        <v>3.6972190921160886</v>
      </c>
      <c r="I30" s="138"/>
      <c r="J30" s="138">
        <v>939.28589689769171</v>
      </c>
      <c r="K30" s="138">
        <v>6.7708298648644032</v>
      </c>
      <c r="L30" s="140">
        <v>2.0358692294461531</v>
      </c>
      <c r="N30" s="132"/>
      <c r="P30" s="141"/>
      <c r="Q30" s="141"/>
      <c r="R30" s="141"/>
      <c r="S30" s="141"/>
      <c r="T30" s="141"/>
      <c r="U30" s="141"/>
    </row>
    <row r="31" spans="1:21">
      <c r="A31" s="146">
        <v>2015</v>
      </c>
      <c r="B31" s="138"/>
      <c r="C31" s="138"/>
      <c r="D31" s="138"/>
      <c r="E31" s="138"/>
      <c r="F31" s="139"/>
      <c r="G31" s="139"/>
      <c r="H31" s="138"/>
      <c r="I31" s="138"/>
      <c r="J31" s="138"/>
      <c r="K31" s="138"/>
      <c r="L31" s="140"/>
      <c r="M31" s="132"/>
      <c r="N31" s="132"/>
      <c r="P31" s="141"/>
      <c r="Q31" s="141"/>
      <c r="R31" s="141"/>
      <c r="S31" s="141"/>
      <c r="T31" s="141"/>
      <c r="U31" s="141"/>
    </row>
    <row r="32" spans="1:21">
      <c r="A32" s="147" t="s">
        <v>36</v>
      </c>
      <c r="B32" s="138">
        <v>162.85866752164185</v>
      </c>
      <c r="C32" s="138">
        <v>8.6999999999999993</v>
      </c>
      <c r="D32" s="138">
        <v>32</v>
      </c>
      <c r="E32" s="138">
        <v>167.17481378038551</v>
      </c>
      <c r="F32" s="139">
        <v>5.0999999999999996</v>
      </c>
      <c r="G32" s="139">
        <v>7.1</v>
      </c>
      <c r="H32" s="138">
        <v>6.0386200955700131</v>
      </c>
      <c r="I32" s="138"/>
      <c r="J32" s="138">
        <v>967.09983393341645</v>
      </c>
      <c r="K32" s="138">
        <v>6.8605351667840582</v>
      </c>
      <c r="L32" s="140">
        <v>1.9403129117714066</v>
      </c>
      <c r="N32" s="132"/>
      <c r="P32" s="141"/>
      <c r="Q32" s="141"/>
      <c r="R32" s="141"/>
      <c r="S32" s="141"/>
      <c r="T32" s="141"/>
      <c r="U32" s="141"/>
    </row>
    <row r="33" spans="1:21">
      <c r="A33" s="147" t="s">
        <v>37</v>
      </c>
      <c r="B33" s="138">
        <v>186.62588597281845</v>
      </c>
      <c r="C33" s="138">
        <v>8.8437568972231908</v>
      </c>
      <c r="D33" s="138">
        <v>31.6</v>
      </c>
      <c r="E33" s="138">
        <v>172.41320825182649</v>
      </c>
      <c r="F33" s="139">
        <v>5</v>
      </c>
      <c r="G33" s="139">
        <v>8.6999999999999993</v>
      </c>
      <c r="H33" s="138">
        <v>7.4513575477761718</v>
      </c>
      <c r="I33" s="138"/>
      <c r="J33" s="138">
        <v>966.16895379391985</v>
      </c>
      <c r="K33" s="138">
        <v>7.6581969922453279</v>
      </c>
      <c r="L33" s="140">
        <v>1.8264988531545143</v>
      </c>
      <c r="N33" s="132"/>
      <c r="P33" s="141"/>
      <c r="Q33" s="141"/>
      <c r="R33" s="141"/>
      <c r="S33" s="141"/>
      <c r="T33" s="141"/>
      <c r="U33" s="141"/>
    </row>
    <row r="34" spans="1:21">
      <c r="A34" s="147" t="s">
        <v>38</v>
      </c>
      <c r="B34" s="138">
        <v>174.36193968405749</v>
      </c>
      <c r="C34" s="138">
        <v>9.7925840913035369</v>
      </c>
      <c r="D34" s="138">
        <v>32</v>
      </c>
      <c r="E34" s="138">
        <v>162.23785585640863</v>
      </c>
      <c r="F34" s="139">
        <v>5.8</v>
      </c>
      <c r="G34" s="139">
        <v>7</v>
      </c>
      <c r="H34" s="138">
        <v>3.9215593959188721</v>
      </c>
      <c r="I34" s="138"/>
      <c r="J34" s="138">
        <v>920.93624942058113</v>
      </c>
      <c r="K34" s="138">
        <v>7.851596532472624</v>
      </c>
      <c r="L34" s="140">
        <v>1.9360322691951843</v>
      </c>
      <c r="N34" s="132"/>
      <c r="P34" s="141"/>
      <c r="Q34" s="141"/>
      <c r="R34" s="141"/>
      <c r="S34" s="141"/>
      <c r="T34" s="141"/>
      <c r="U34" s="141"/>
    </row>
    <row r="35" spans="1:21">
      <c r="A35" s="147" t="s">
        <v>39</v>
      </c>
      <c r="B35" s="138">
        <v>170.53805014655313</v>
      </c>
      <c r="C35" s="138">
        <v>8.6999999999999993</v>
      </c>
      <c r="D35" s="138">
        <v>30.2</v>
      </c>
      <c r="E35" s="138">
        <v>159.29467165349118</v>
      </c>
      <c r="F35" s="142">
        <v>5.5349988684121119</v>
      </c>
      <c r="G35" s="139">
        <v>6.1</v>
      </c>
      <c r="H35" s="138">
        <v>3.712466790131308</v>
      </c>
      <c r="I35" s="138"/>
      <c r="J35" s="138">
        <v>868.47820666700966</v>
      </c>
      <c r="K35" s="138">
        <v>7.8248167511582398</v>
      </c>
      <c r="L35" s="140">
        <v>1.5926421305351268</v>
      </c>
      <c r="N35" s="132"/>
      <c r="P35" s="141"/>
      <c r="Q35" s="141"/>
      <c r="R35" s="141"/>
      <c r="S35" s="141"/>
      <c r="T35" s="141"/>
      <c r="U35" s="141"/>
    </row>
    <row r="36" spans="1:21">
      <c r="A36" s="146">
        <v>2016</v>
      </c>
      <c r="B36" s="138"/>
      <c r="C36" s="138"/>
      <c r="D36" s="138"/>
      <c r="E36" s="138"/>
      <c r="F36" s="142"/>
      <c r="G36" s="139"/>
      <c r="H36" s="138"/>
      <c r="I36" s="138"/>
      <c r="J36" s="138"/>
      <c r="K36" s="138"/>
      <c r="L36" s="140"/>
      <c r="M36" s="132"/>
      <c r="N36" s="132"/>
      <c r="P36" s="141"/>
      <c r="Q36" s="141"/>
      <c r="R36" s="141"/>
      <c r="S36" s="141"/>
      <c r="T36" s="141"/>
      <c r="U36" s="141"/>
    </row>
    <row r="37" spans="1:21">
      <c r="A37" s="147" t="s">
        <v>36</v>
      </c>
      <c r="B37" s="138">
        <v>133.84539059908897</v>
      </c>
      <c r="C37" s="138">
        <v>7.7669046767520049</v>
      </c>
      <c r="D37" s="138">
        <v>36.4</v>
      </c>
      <c r="E37" s="138">
        <v>156.84711759815309</v>
      </c>
      <c r="F37" s="139">
        <v>5.8</v>
      </c>
      <c r="G37" s="139">
        <v>5.5</v>
      </c>
      <c r="H37" s="138">
        <v>6.9197661566963387</v>
      </c>
      <c r="I37" s="138">
        <v>99.872409859570766</v>
      </c>
      <c r="J37" s="138">
        <v>873.55723615204136</v>
      </c>
      <c r="K37" s="138">
        <v>7.5729889285630696</v>
      </c>
      <c r="L37" s="140">
        <v>2.1901479816623803</v>
      </c>
      <c r="N37" s="132"/>
      <c r="P37" s="141"/>
      <c r="Q37" s="141"/>
      <c r="R37" s="141"/>
      <c r="S37" s="141"/>
      <c r="T37" s="141"/>
      <c r="U37" s="141"/>
    </row>
    <row r="38" spans="1:21">
      <c r="A38" s="147" t="s">
        <v>37</v>
      </c>
      <c r="B38" s="138">
        <v>141.87865112337559</v>
      </c>
      <c r="C38" s="138">
        <v>7.7</v>
      </c>
      <c r="D38" s="138">
        <v>34.299999999999997</v>
      </c>
      <c r="E38" s="138">
        <v>158.59452160888839</v>
      </c>
      <c r="F38" s="139">
        <v>5.0999999999999996</v>
      </c>
      <c r="G38" s="139">
        <v>6.7</v>
      </c>
      <c r="H38" s="138">
        <v>2.7668335455049764</v>
      </c>
      <c r="I38" s="138">
        <v>99.864357173519352</v>
      </c>
      <c r="J38" s="138">
        <v>887.87919462496325</v>
      </c>
      <c r="K38" s="138">
        <v>7.3471858592289845</v>
      </c>
      <c r="L38" s="140">
        <v>2.8685255479580412</v>
      </c>
      <c r="N38" s="132"/>
      <c r="P38" s="141"/>
      <c r="Q38" s="141"/>
      <c r="R38" s="141"/>
      <c r="S38" s="141"/>
      <c r="T38" s="141"/>
      <c r="U38" s="141"/>
    </row>
    <row r="39" spans="1:21">
      <c r="A39" s="147" t="s">
        <v>38</v>
      </c>
      <c r="B39" s="138">
        <v>143.4895210495277</v>
      </c>
      <c r="C39" s="138">
        <v>8.8000000000000007</v>
      </c>
      <c r="D39" s="138">
        <v>30.7</v>
      </c>
      <c r="E39" s="138">
        <v>155.7989492116678</v>
      </c>
      <c r="F39" s="139">
        <v>8</v>
      </c>
      <c r="G39" s="139">
        <v>6.8</v>
      </c>
      <c r="H39" s="138">
        <v>5.943139793324681</v>
      </c>
      <c r="I39" s="138">
        <v>99.869035186811232</v>
      </c>
      <c r="J39" s="138">
        <v>895.95532750724112</v>
      </c>
      <c r="K39" s="138">
        <v>7.2595375608294805</v>
      </c>
      <c r="L39" s="140">
        <v>3.2769865702372161</v>
      </c>
      <c r="N39" s="132"/>
      <c r="P39" s="141"/>
      <c r="Q39" s="141"/>
      <c r="R39" s="141"/>
      <c r="S39" s="141"/>
      <c r="T39" s="141"/>
      <c r="U39" s="141"/>
    </row>
    <row r="40" spans="1:21">
      <c r="A40" s="147" t="s">
        <v>39</v>
      </c>
      <c r="B40" s="138">
        <v>130.44257717076385</v>
      </c>
      <c r="C40" s="138">
        <v>4.2</v>
      </c>
      <c r="D40" s="138">
        <v>34.5</v>
      </c>
      <c r="E40" s="138">
        <v>157.98751620573537</v>
      </c>
      <c r="F40" s="139">
        <v>8.1</v>
      </c>
      <c r="G40" s="139">
        <v>5</v>
      </c>
      <c r="H40" s="138">
        <v>6.9036020784003505</v>
      </c>
      <c r="I40" s="138">
        <v>94.491295840683392</v>
      </c>
      <c r="J40" s="138">
        <v>725.43621020207706</v>
      </c>
      <c r="K40" s="138">
        <v>10.039751411342234</v>
      </c>
      <c r="L40" s="140">
        <v>0.97283492229784718</v>
      </c>
      <c r="N40" s="132"/>
      <c r="P40" s="141"/>
      <c r="Q40" s="141"/>
      <c r="R40" s="141"/>
      <c r="S40" s="141"/>
      <c r="T40" s="141"/>
      <c r="U40" s="141"/>
    </row>
    <row r="41" spans="1:21">
      <c r="A41" s="146">
        <v>2017</v>
      </c>
      <c r="B41" s="138"/>
      <c r="C41" s="138"/>
      <c r="D41" s="138"/>
      <c r="E41" s="138"/>
      <c r="F41" s="139"/>
      <c r="G41" s="139"/>
      <c r="H41" s="138"/>
      <c r="I41" s="138"/>
      <c r="J41" s="138"/>
      <c r="K41" s="138"/>
      <c r="L41" s="140"/>
      <c r="M41" s="132"/>
      <c r="N41" s="132"/>
      <c r="P41" s="141"/>
      <c r="Q41" s="141"/>
      <c r="R41" s="141"/>
      <c r="S41" s="141"/>
      <c r="T41" s="141"/>
      <c r="U41" s="141"/>
    </row>
    <row r="42" spans="1:21">
      <c r="A42" s="147" t="s">
        <v>36</v>
      </c>
      <c r="B42" s="138">
        <v>118.25497717670062</v>
      </c>
      <c r="C42" s="138">
        <v>12.2</v>
      </c>
      <c r="D42" s="138">
        <v>32</v>
      </c>
      <c r="E42" s="138">
        <v>159.59510539373002</v>
      </c>
      <c r="F42" s="139">
        <v>5</v>
      </c>
      <c r="G42" s="139">
        <v>4.4000000000000004</v>
      </c>
      <c r="H42" s="138">
        <v>0.37123999965982257</v>
      </c>
      <c r="I42" s="138">
        <v>56.143072711831913</v>
      </c>
      <c r="J42" s="138">
        <v>1119.7304525251329</v>
      </c>
      <c r="K42" s="138">
        <v>11.054363307280891</v>
      </c>
      <c r="L42" s="140">
        <v>3.5300270747064975</v>
      </c>
      <c r="N42" s="132"/>
      <c r="P42" s="141"/>
      <c r="Q42" s="141"/>
      <c r="R42" s="141"/>
      <c r="S42" s="141"/>
      <c r="T42" s="141"/>
      <c r="U42" s="141"/>
    </row>
    <row r="43" spans="1:21">
      <c r="A43" s="147" t="s">
        <v>37</v>
      </c>
      <c r="B43" s="138">
        <v>126.79299347776936</v>
      </c>
      <c r="C43" s="138">
        <v>10.4</v>
      </c>
      <c r="D43" s="138">
        <v>33.9</v>
      </c>
      <c r="E43" s="138">
        <v>157.23048391813222</v>
      </c>
      <c r="F43" s="139">
        <v>5.0999999999999996</v>
      </c>
      <c r="G43" s="139">
        <v>4.3</v>
      </c>
      <c r="H43" s="138">
        <v>1.8843772899742151</v>
      </c>
      <c r="I43" s="138">
        <v>57.360464994526062</v>
      </c>
      <c r="J43" s="138">
        <v>1026.0511269058909</v>
      </c>
      <c r="K43" s="138">
        <v>11.714205844785058</v>
      </c>
      <c r="L43" s="140">
        <v>3.5268397689075894</v>
      </c>
      <c r="P43" s="141"/>
      <c r="Q43" s="141"/>
      <c r="R43" s="141"/>
      <c r="S43" s="141"/>
      <c r="T43" s="141"/>
      <c r="U43" s="141"/>
    </row>
    <row r="44" spans="1:21">
      <c r="A44" s="147" t="s">
        <v>38</v>
      </c>
      <c r="B44" s="138">
        <v>129.37083144744918</v>
      </c>
      <c r="C44" s="138">
        <v>9.4499965177807876</v>
      </c>
      <c r="D44" s="138">
        <v>31.5</v>
      </c>
      <c r="E44" s="138">
        <v>158.00606605124247</v>
      </c>
      <c r="F44" s="139">
        <v>5.0999999999999996</v>
      </c>
      <c r="G44" s="139">
        <v>4.3</v>
      </c>
      <c r="H44" s="138">
        <v>-0.41260801324047858</v>
      </c>
      <c r="I44" s="138">
        <v>58.869829697785704</v>
      </c>
      <c r="J44" s="138">
        <v>980.53367449261987</v>
      </c>
      <c r="K44" s="138">
        <v>10.583420916527702</v>
      </c>
      <c r="L44" s="140">
        <v>3.3482334441662402</v>
      </c>
      <c r="P44" s="141"/>
      <c r="Q44" s="141"/>
      <c r="R44" s="141"/>
      <c r="S44" s="141"/>
      <c r="T44" s="141"/>
      <c r="U44" s="141"/>
    </row>
    <row r="45" spans="1:21">
      <c r="A45" s="147" t="s">
        <v>39</v>
      </c>
      <c r="B45" s="138">
        <v>114.33344879456865</v>
      </c>
      <c r="C45" s="138">
        <v>3.7</v>
      </c>
      <c r="D45" s="138">
        <v>35.5</v>
      </c>
      <c r="E45" s="138">
        <v>152.44784413344587</v>
      </c>
      <c r="F45" s="139">
        <v>5.2033553622449356</v>
      </c>
      <c r="G45" s="139">
        <v>4</v>
      </c>
      <c r="H45" s="138">
        <v>-3.7153396998202415</v>
      </c>
      <c r="I45" s="138">
        <v>57.974193962088819</v>
      </c>
      <c r="J45" s="138">
        <v>769.86231418358943</v>
      </c>
      <c r="K45" s="138">
        <v>10.80342272727987</v>
      </c>
      <c r="L45" s="140">
        <v>2.9516329425620236</v>
      </c>
      <c r="P45" s="141"/>
      <c r="Q45" s="141"/>
      <c r="R45" s="141"/>
      <c r="S45" s="141"/>
      <c r="T45" s="141"/>
      <c r="U45" s="141"/>
    </row>
    <row r="46" spans="1:21">
      <c r="A46" s="146">
        <v>2018</v>
      </c>
      <c r="B46" s="138"/>
      <c r="C46" s="138"/>
      <c r="D46" s="138"/>
      <c r="E46" s="138"/>
      <c r="F46" s="138"/>
      <c r="G46" s="138"/>
      <c r="H46" s="138"/>
      <c r="I46" s="138"/>
      <c r="J46" s="138"/>
      <c r="K46" s="138"/>
      <c r="L46" s="140"/>
      <c r="M46" s="132"/>
      <c r="N46" s="132"/>
      <c r="P46" s="141"/>
      <c r="Q46" s="141"/>
      <c r="R46" s="141"/>
      <c r="S46" s="141"/>
      <c r="T46" s="141"/>
      <c r="U46" s="141"/>
    </row>
    <row r="47" spans="1:21">
      <c r="A47" s="147" t="s">
        <v>36</v>
      </c>
      <c r="B47" s="138">
        <v>110.59622590096407</v>
      </c>
      <c r="C47" s="138">
        <v>12</v>
      </c>
      <c r="D47" s="138">
        <v>37.5</v>
      </c>
      <c r="E47" s="138">
        <v>149.58000116416167</v>
      </c>
      <c r="F47" s="139">
        <v>5.3536173841356929</v>
      </c>
      <c r="G47" s="139">
        <v>3.9</v>
      </c>
      <c r="H47" s="138">
        <v>3.1360790087467949</v>
      </c>
      <c r="I47" s="138">
        <v>57.841832407654273</v>
      </c>
      <c r="J47" s="138">
        <v>1102.490176356408</v>
      </c>
      <c r="K47" s="138">
        <v>11.657807783861585</v>
      </c>
      <c r="L47" s="140">
        <v>2.7537969042694366</v>
      </c>
      <c r="P47" s="141"/>
      <c r="Q47" s="141"/>
      <c r="R47" s="141"/>
      <c r="S47" s="141"/>
      <c r="T47" s="141"/>
      <c r="U47" s="141"/>
    </row>
    <row r="48" spans="1:21">
      <c r="A48" s="147" t="s">
        <v>37</v>
      </c>
      <c r="B48" s="138">
        <v>106.71592489131818</v>
      </c>
      <c r="C48" s="138">
        <v>10.3</v>
      </c>
      <c r="D48" s="138">
        <v>38.22765135634819</v>
      </c>
      <c r="E48" s="138">
        <v>145.39834494358496</v>
      </c>
      <c r="F48" s="139">
        <v>5.2</v>
      </c>
      <c r="G48" s="139">
        <v>3.5</v>
      </c>
      <c r="H48" s="142">
        <v>6.3534671096505013</v>
      </c>
      <c r="I48" s="138">
        <v>55.190948035975687</v>
      </c>
      <c r="J48" s="138">
        <v>986.77890373995069</v>
      </c>
      <c r="K48" s="138">
        <v>11.653891781549033</v>
      </c>
      <c r="L48" s="140">
        <v>4.552910634362604</v>
      </c>
      <c r="P48" s="141"/>
      <c r="Q48" s="141"/>
      <c r="R48" s="141"/>
      <c r="S48" s="141"/>
      <c r="T48" s="141"/>
      <c r="U48" s="141"/>
    </row>
    <row r="49" spans="1:21">
      <c r="A49" s="147" t="s">
        <v>38</v>
      </c>
      <c r="B49" s="138">
        <v>106.91595112067911</v>
      </c>
      <c r="C49" s="138">
        <v>9.6</v>
      </c>
      <c r="D49" s="138">
        <v>31</v>
      </c>
      <c r="E49" s="138">
        <v>139.42471391249993</v>
      </c>
      <c r="F49" s="139">
        <v>6.5</v>
      </c>
      <c r="G49" s="139">
        <v>3.1</v>
      </c>
      <c r="H49" s="142">
        <v>8.3551604898674867</v>
      </c>
      <c r="I49" s="138">
        <v>56.476648946968012</v>
      </c>
      <c r="J49" s="138">
        <v>945.72336754440676</v>
      </c>
      <c r="K49" s="138">
        <v>11.737700451889431</v>
      </c>
      <c r="L49" s="140">
        <v>4.5267677235661088</v>
      </c>
      <c r="P49" s="141"/>
      <c r="Q49" s="141"/>
      <c r="R49" s="141"/>
      <c r="S49" s="141"/>
      <c r="T49" s="141"/>
      <c r="U49" s="141"/>
    </row>
    <row r="50" spans="1:21">
      <c r="A50" s="147" t="s">
        <v>39</v>
      </c>
      <c r="B50" s="138">
        <v>108.4890316372913</v>
      </c>
      <c r="C50" s="138">
        <v>4</v>
      </c>
      <c r="D50" s="138">
        <v>34.356024793205805</v>
      </c>
      <c r="E50" s="138">
        <v>140.57979740612768</v>
      </c>
      <c r="F50" s="139">
        <v>6</v>
      </c>
      <c r="G50" s="139">
        <v>3.4</v>
      </c>
      <c r="H50" s="142">
        <v>7.5526728977882485</v>
      </c>
      <c r="I50" s="138">
        <v>58.692656051658545</v>
      </c>
      <c r="J50" s="138">
        <v>773.14853202177562</v>
      </c>
      <c r="K50" s="138">
        <v>10.244432696379702</v>
      </c>
      <c r="L50" s="140">
        <v>5.9253069722143037</v>
      </c>
      <c r="P50" s="141"/>
      <c r="Q50" s="141"/>
      <c r="R50" s="141"/>
      <c r="S50" s="141"/>
      <c r="T50" s="141"/>
      <c r="U50" s="141"/>
    </row>
    <row r="51" spans="1:21">
      <c r="A51" s="146">
        <v>2019</v>
      </c>
      <c r="B51" s="138"/>
      <c r="C51" s="138"/>
      <c r="D51" s="138"/>
      <c r="E51" s="138"/>
      <c r="F51" s="139"/>
      <c r="G51" s="139"/>
      <c r="H51" s="142"/>
      <c r="I51" s="138"/>
      <c r="J51" s="138"/>
      <c r="K51" s="138"/>
      <c r="L51" s="140"/>
      <c r="M51" s="132"/>
      <c r="N51" s="132"/>
      <c r="P51" s="141"/>
      <c r="Q51" s="141"/>
      <c r="R51" s="141"/>
      <c r="S51" s="141"/>
      <c r="T51" s="141"/>
      <c r="U51" s="141"/>
    </row>
    <row r="52" spans="1:21">
      <c r="A52" s="147" t="s">
        <v>36</v>
      </c>
      <c r="B52" s="138">
        <v>71.620027710844298</v>
      </c>
      <c r="C52" s="138">
        <v>11.9</v>
      </c>
      <c r="D52" s="138">
        <v>37.5</v>
      </c>
      <c r="E52" s="138">
        <v>138.02764585516414</v>
      </c>
      <c r="F52" s="139">
        <v>5.9415887198418957</v>
      </c>
      <c r="G52" s="139">
        <v>3.1</v>
      </c>
      <c r="H52" s="142">
        <v>6.0762482881091318</v>
      </c>
      <c r="I52" s="138">
        <v>57.461542119699594</v>
      </c>
      <c r="J52" s="138">
        <v>1026.146618856274</v>
      </c>
      <c r="K52" s="138">
        <v>10.61550845638997</v>
      </c>
      <c r="L52" s="140">
        <v>5.5714132707881072</v>
      </c>
      <c r="P52" s="141"/>
      <c r="Q52" s="141"/>
      <c r="R52" s="141"/>
      <c r="S52" s="141"/>
      <c r="T52" s="141"/>
      <c r="U52" s="141"/>
    </row>
    <row r="53" spans="1:21">
      <c r="A53" s="147" t="s">
        <v>37</v>
      </c>
      <c r="B53" s="138">
        <v>79.181712509312717</v>
      </c>
      <c r="C53" s="138">
        <v>10.199999999999999</v>
      </c>
      <c r="D53" s="138">
        <v>38.9</v>
      </c>
      <c r="E53" s="138">
        <v>137.59586912100406</v>
      </c>
      <c r="F53" s="139">
        <v>5.9</v>
      </c>
      <c r="G53" s="139">
        <v>3.1</v>
      </c>
      <c r="H53" s="142">
        <v>2.6176301546101399</v>
      </c>
      <c r="I53" s="138">
        <v>57.039257645864353</v>
      </c>
      <c r="J53" s="138">
        <v>937.45190733798279</v>
      </c>
      <c r="K53" s="138">
        <v>10.942253161830024</v>
      </c>
      <c r="L53" s="140">
        <v>5.2462646992169892</v>
      </c>
      <c r="P53" s="141"/>
      <c r="Q53" s="141"/>
      <c r="R53" s="141"/>
      <c r="S53" s="141"/>
      <c r="T53" s="141"/>
      <c r="U53" s="141"/>
    </row>
    <row r="54" spans="1:21">
      <c r="A54" s="147" t="s">
        <v>38</v>
      </c>
      <c r="B54" s="138">
        <v>74.917449589501189</v>
      </c>
      <c r="C54" s="138">
        <v>9.7005853467227432</v>
      </c>
      <c r="D54" s="138">
        <v>33.6</v>
      </c>
      <c r="E54" s="138">
        <v>137.26723466581751</v>
      </c>
      <c r="F54" s="139">
        <v>5.7</v>
      </c>
      <c r="G54" s="139">
        <v>3.1</v>
      </c>
      <c r="H54" s="142">
        <v>2.4419382994704808</v>
      </c>
      <c r="I54" s="138">
        <v>57.838429807380884</v>
      </c>
      <c r="J54" s="138">
        <v>933.72921175113834</v>
      </c>
      <c r="K54" s="138">
        <v>11.482754430042425</v>
      </c>
      <c r="L54" s="140">
        <v>4.739141819396278</v>
      </c>
      <c r="N54" s="132"/>
      <c r="P54" s="141"/>
      <c r="Q54" s="141"/>
      <c r="R54" s="141"/>
      <c r="S54" s="141"/>
      <c r="T54" s="141"/>
      <c r="U54" s="141"/>
    </row>
    <row r="55" spans="1:21">
      <c r="A55" s="147" t="s">
        <v>39</v>
      </c>
      <c r="B55" s="138">
        <v>67.418109355825422</v>
      </c>
      <c r="C55" s="138">
        <v>4.4865004469210277</v>
      </c>
      <c r="D55" s="138">
        <v>40.200000000000003</v>
      </c>
      <c r="E55" s="138">
        <v>141.09248920873154</v>
      </c>
      <c r="F55" s="139">
        <v>5.5</v>
      </c>
      <c r="G55" s="139">
        <v>3.4</v>
      </c>
      <c r="H55" s="142">
        <v>3.7413693801793046</v>
      </c>
      <c r="I55" s="138">
        <v>57.375111269901232</v>
      </c>
      <c r="J55" s="138">
        <v>794.18006043669175</v>
      </c>
      <c r="K55" s="138">
        <v>12.124026153484534</v>
      </c>
      <c r="L55" s="140">
        <v>4.7955577673161862</v>
      </c>
      <c r="N55" s="132"/>
      <c r="P55" s="141"/>
      <c r="Q55" s="141"/>
      <c r="R55" s="141"/>
      <c r="S55" s="141"/>
      <c r="T55" s="141"/>
      <c r="U55" s="141"/>
    </row>
    <row r="56" spans="1:21">
      <c r="A56" s="146">
        <v>2020</v>
      </c>
      <c r="B56" s="138"/>
      <c r="C56" s="138"/>
      <c r="D56" s="138"/>
      <c r="E56" s="138"/>
      <c r="F56" s="139"/>
      <c r="G56" s="139"/>
      <c r="H56" s="142"/>
      <c r="I56" s="138"/>
      <c r="J56" s="138"/>
      <c r="K56" s="138"/>
      <c r="L56" s="140"/>
      <c r="M56" s="132"/>
      <c r="N56" s="132"/>
      <c r="P56" s="141"/>
      <c r="Q56" s="141"/>
      <c r="R56" s="141"/>
      <c r="S56" s="141"/>
      <c r="T56" s="141"/>
      <c r="U56" s="141"/>
    </row>
    <row r="57" spans="1:21" ht="12.75" customHeight="1">
      <c r="A57" s="147" t="s">
        <v>36</v>
      </c>
      <c r="B57" s="138">
        <v>56.42329495392697</v>
      </c>
      <c r="C57" s="138">
        <v>12.211954190948553</v>
      </c>
      <c r="D57" s="138">
        <v>33.6</v>
      </c>
      <c r="E57" s="138">
        <v>138.57599580191001</v>
      </c>
      <c r="F57" s="139">
        <v>5.8</v>
      </c>
      <c r="G57" s="139">
        <v>3.8</v>
      </c>
      <c r="H57" s="142">
        <v>-3.1163195303256952</v>
      </c>
      <c r="I57" s="138">
        <v>58.044571438648816</v>
      </c>
      <c r="J57" s="138">
        <v>1023.5169777132711</v>
      </c>
      <c r="K57" s="138">
        <v>12</v>
      </c>
      <c r="L57" s="140">
        <v>4.7</v>
      </c>
      <c r="N57" s="132"/>
      <c r="P57" s="141"/>
      <c r="Q57" s="141"/>
      <c r="R57" s="141"/>
      <c r="S57" s="141"/>
      <c r="T57" s="141"/>
      <c r="U57" s="141"/>
    </row>
    <row r="58" spans="1:21" s="149" customFormat="1">
      <c r="A58" s="147" t="s">
        <v>37</v>
      </c>
      <c r="B58" s="138">
        <v>65.432062712151222</v>
      </c>
      <c r="C58" s="138">
        <v>11</v>
      </c>
      <c r="D58" s="138">
        <v>36.658172061658028</v>
      </c>
      <c r="E58" s="138">
        <v>144.50111969626275</v>
      </c>
      <c r="F58" s="139">
        <v>5.0999999999999996</v>
      </c>
      <c r="G58" s="139">
        <v>3.9</v>
      </c>
      <c r="H58" s="142">
        <v>7.3323806156889937</v>
      </c>
      <c r="I58" s="138">
        <v>59.50458522962122</v>
      </c>
      <c r="J58" s="138">
        <v>937.88760782680413</v>
      </c>
      <c r="K58" s="138">
        <v>12.6</v>
      </c>
      <c r="L58" s="140">
        <v>5</v>
      </c>
      <c r="P58" s="150"/>
      <c r="Q58" s="150"/>
      <c r="R58" s="150"/>
      <c r="S58" s="150"/>
      <c r="T58" s="150"/>
      <c r="U58" s="150"/>
    </row>
    <row r="59" spans="1:21">
      <c r="A59" s="147" t="s">
        <v>38</v>
      </c>
      <c r="B59" s="142">
        <v>68.535489477055449</v>
      </c>
      <c r="C59" s="142">
        <v>10.231990241977908</v>
      </c>
      <c r="D59" s="143">
        <v>36.799999999999997</v>
      </c>
      <c r="E59" s="142">
        <v>144.53117474288345</v>
      </c>
      <c r="F59" s="143">
        <v>4.7</v>
      </c>
      <c r="G59" s="143">
        <v>3.2</v>
      </c>
      <c r="H59" s="142">
        <v>5.3548720910878478</v>
      </c>
      <c r="I59" s="138">
        <v>58.569805120445139</v>
      </c>
      <c r="J59" s="138">
        <v>914.88447989555391</v>
      </c>
      <c r="K59" s="142">
        <v>13.036765005736534</v>
      </c>
      <c r="L59" s="151">
        <v>4.8</v>
      </c>
      <c r="N59" s="132"/>
      <c r="P59" s="141"/>
      <c r="Q59" s="141"/>
      <c r="R59" s="141"/>
      <c r="S59" s="141"/>
      <c r="T59" s="141"/>
      <c r="U59" s="141"/>
    </row>
    <row r="60" spans="1:21">
      <c r="A60" s="147" t="s">
        <v>39</v>
      </c>
      <c r="B60" s="142">
        <v>53.078508608513239</v>
      </c>
      <c r="C60" s="142">
        <v>4.3886167802849121</v>
      </c>
      <c r="D60" s="143">
        <v>41.4</v>
      </c>
      <c r="E60" s="142">
        <v>153.50621043050177</v>
      </c>
      <c r="F60" s="143">
        <v>4.7</v>
      </c>
      <c r="G60" s="143">
        <v>2.9</v>
      </c>
      <c r="H60" s="142">
        <v>4.1121856549289904</v>
      </c>
      <c r="I60" s="138">
        <v>58.594476240375357</v>
      </c>
      <c r="J60" s="138">
        <v>805.26896762688443</v>
      </c>
      <c r="K60" s="143">
        <v>13.6</v>
      </c>
      <c r="L60" s="144">
        <v>5</v>
      </c>
      <c r="N60" s="132"/>
      <c r="P60" s="141"/>
      <c r="Q60" s="141"/>
      <c r="R60" s="141"/>
      <c r="S60" s="141"/>
      <c r="T60" s="141"/>
      <c r="U60" s="141"/>
    </row>
    <row r="61" spans="1:21">
      <c r="A61" s="146">
        <v>2021</v>
      </c>
      <c r="B61" s="152"/>
      <c r="C61" s="152"/>
      <c r="D61" s="142"/>
      <c r="E61" s="142"/>
      <c r="F61" s="142"/>
      <c r="G61" s="142"/>
      <c r="H61" s="142"/>
      <c r="I61" s="138"/>
      <c r="J61" s="138"/>
      <c r="K61" s="142"/>
      <c r="L61" s="144"/>
      <c r="M61" s="132"/>
      <c r="N61" s="132"/>
      <c r="P61" s="141"/>
      <c r="Q61" s="141"/>
      <c r="R61" s="141"/>
      <c r="S61" s="141"/>
      <c r="T61" s="141"/>
      <c r="U61" s="141"/>
    </row>
    <row r="62" spans="1:21">
      <c r="A62" s="147" t="s">
        <v>36</v>
      </c>
      <c r="B62" s="142">
        <v>45.801592409766144</v>
      </c>
      <c r="C62" s="142">
        <v>12.2</v>
      </c>
      <c r="D62" s="143">
        <v>39.1</v>
      </c>
      <c r="E62" s="142">
        <v>155.05347896792563</v>
      </c>
      <c r="F62" s="143">
        <v>4.5999999999999996</v>
      </c>
      <c r="G62" s="143">
        <v>2.2999999999999998</v>
      </c>
      <c r="H62" s="142">
        <v>9.8552986777101772</v>
      </c>
      <c r="I62" s="138">
        <v>59.139205767802416</v>
      </c>
      <c r="J62" s="138">
        <v>908.46396683143348</v>
      </c>
      <c r="K62" s="142">
        <v>13.887714417399147</v>
      </c>
      <c r="L62" s="144">
        <v>5</v>
      </c>
      <c r="N62" s="132"/>
      <c r="P62" s="141"/>
      <c r="Q62" s="141"/>
      <c r="R62" s="141"/>
      <c r="S62" s="141"/>
      <c r="T62" s="141"/>
      <c r="U62" s="141"/>
    </row>
    <row r="63" spans="1:21">
      <c r="A63" s="147" t="s">
        <v>37</v>
      </c>
      <c r="B63" s="142">
        <v>62.528703375886948</v>
      </c>
      <c r="C63" s="142">
        <v>10.4</v>
      </c>
      <c r="D63" s="143">
        <v>37.799999999999997</v>
      </c>
      <c r="E63" s="142">
        <v>163.76370281338171</v>
      </c>
      <c r="F63" s="143">
        <v>4.5999999999999996</v>
      </c>
      <c r="G63" s="143">
        <v>2.6</v>
      </c>
      <c r="H63" s="142">
        <v>-0.13560127027224533</v>
      </c>
      <c r="I63" s="138">
        <v>59.434368305322117</v>
      </c>
      <c r="J63" s="138">
        <v>898.19127555877208</v>
      </c>
      <c r="K63" s="143">
        <v>13.7</v>
      </c>
      <c r="L63" s="144">
        <v>4.9000000000000004</v>
      </c>
      <c r="N63" s="132"/>
      <c r="P63" s="141"/>
      <c r="Q63" s="141"/>
      <c r="R63" s="141"/>
      <c r="S63" s="141"/>
      <c r="T63" s="141"/>
      <c r="U63" s="141"/>
    </row>
    <row r="64" spans="1:21">
      <c r="A64" s="147" t="s">
        <v>38</v>
      </c>
      <c r="B64" s="142">
        <v>58.884554409761925</v>
      </c>
      <c r="C64" s="142">
        <v>10</v>
      </c>
      <c r="D64" s="143">
        <v>38.4</v>
      </c>
      <c r="E64" s="142">
        <v>163.28188143603356</v>
      </c>
      <c r="F64" s="143">
        <v>4.5</v>
      </c>
      <c r="G64" s="143">
        <v>3.8</v>
      </c>
      <c r="H64" s="142">
        <v>0.28515987773536366</v>
      </c>
      <c r="I64" s="138">
        <v>59.896914299731527</v>
      </c>
      <c r="J64" s="138">
        <v>872.70807978402627</v>
      </c>
      <c r="K64" s="142">
        <v>13.940764619362945</v>
      </c>
      <c r="L64" s="144">
        <v>4.5999999999999996</v>
      </c>
      <c r="N64" s="132"/>
      <c r="P64" s="141"/>
      <c r="Q64" s="141"/>
      <c r="R64" s="141"/>
      <c r="S64" s="141"/>
      <c r="T64" s="141"/>
      <c r="U64" s="141"/>
    </row>
    <row r="65" spans="1:22">
      <c r="A65" s="147" t="s">
        <v>39</v>
      </c>
      <c r="B65" s="142">
        <v>51.11837493916952</v>
      </c>
      <c r="C65" s="142">
        <v>4.2399435250912942</v>
      </c>
      <c r="D65" s="142">
        <v>41</v>
      </c>
      <c r="E65" s="142">
        <v>167.8316645279493</v>
      </c>
      <c r="F65" s="142">
        <v>4.7488794996479724</v>
      </c>
      <c r="G65" s="143">
        <v>2.6</v>
      </c>
      <c r="H65" s="142">
        <v>2.0368884161620748</v>
      </c>
      <c r="I65" s="138">
        <v>59.579454155418311</v>
      </c>
      <c r="J65" s="138">
        <v>805.95059864947075</v>
      </c>
      <c r="K65" s="142">
        <v>13.913843623227464</v>
      </c>
      <c r="L65" s="144">
        <v>4.840467469696855</v>
      </c>
      <c r="M65" s="132"/>
      <c r="N65" s="132"/>
      <c r="P65" s="141"/>
      <c r="Q65" s="141"/>
      <c r="R65" s="141"/>
      <c r="S65" s="141"/>
      <c r="T65" s="141"/>
      <c r="U65" s="141"/>
    </row>
    <row r="66" spans="1:22">
      <c r="A66" s="146">
        <v>2022</v>
      </c>
      <c r="B66" s="143"/>
      <c r="C66" s="143"/>
      <c r="D66" s="143"/>
      <c r="E66" s="143"/>
      <c r="F66" s="143"/>
      <c r="G66" s="143"/>
      <c r="H66" s="142"/>
      <c r="I66" s="138"/>
      <c r="J66" s="138"/>
      <c r="K66" s="142"/>
      <c r="L66" s="144"/>
      <c r="M66" s="132"/>
      <c r="N66" s="132"/>
      <c r="P66" s="141"/>
      <c r="Q66" s="141"/>
      <c r="R66" s="141"/>
      <c r="S66" s="141"/>
      <c r="T66" s="141"/>
      <c r="U66" s="141"/>
    </row>
    <row r="67" spans="1:22">
      <c r="A67" s="147" t="s">
        <v>36</v>
      </c>
      <c r="B67" s="142">
        <v>58.6</v>
      </c>
      <c r="C67" s="142">
        <v>13.591277564513224</v>
      </c>
      <c r="D67" s="143">
        <v>39.4</v>
      </c>
      <c r="E67" s="142">
        <v>174.95358510465388</v>
      </c>
      <c r="F67" s="142">
        <v>4.2</v>
      </c>
      <c r="G67" s="143">
        <v>2.9</v>
      </c>
      <c r="H67" s="153">
        <v>3.8920585640034755</v>
      </c>
      <c r="I67" s="138">
        <v>59.943527721393671</v>
      </c>
      <c r="J67" s="138">
        <v>947.74647149390353</v>
      </c>
      <c r="K67" s="142">
        <v>15.297995623255009</v>
      </c>
      <c r="L67" s="144">
        <v>4.3888281546184578</v>
      </c>
      <c r="M67" s="132"/>
      <c r="N67" s="132"/>
      <c r="P67" s="141"/>
      <c r="Q67" s="141"/>
      <c r="R67" s="141"/>
      <c r="S67" s="141"/>
      <c r="T67" s="141"/>
      <c r="U67" s="141"/>
    </row>
    <row r="68" spans="1:22">
      <c r="A68" s="147" t="s">
        <v>37</v>
      </c>
      <c r="B68" s="142">
        <v>48.9</v>
      </c>
      <c r="C68" s="142">
        <v>11.3</v>
      </c>
      <c r="D68" s="143">
        <v>40.700000000000003</v>
      </c>
      <c r="E68" s="142">
        <v>175.38706968810868</v>
      </c>
      <c r="F68" s="142">
        <v>4.2</v>
      </c>
      <c r="G68" s="143">
        <v>2.5</v>
      </c>
      <c r="H68" s="138">
        <v>2.1802196680172026</v>
      </c>
      <c r="I68" s="138">
        <v>59.201609764172417</v>
      </c>
      <c r="J68" s="138">
        <v>921.35825935582079</v>
      </c>
      <c r="K68" s="142">
        <v>15.247621153331952</v>
      </c>
      <c r="L68" s="144">
        <v>4.348855964651734</v>
      </c>
      <c r="M68" s="141"/>
      <c r="N68" s="132"/>
      <c r="P68" s="141"/>
      <c r="Q68" s="141"/>
      <c r="R68" s="141"/>
      <c r="S68" s="141"/>
      <c r="T68" s="141"/>
      <c r="U68" s="141"/>
    </row>
    <row r="69" spans="1:22">
      <c r="A69" s="147" t="s">
        <v>38</v>
      </c>
      <c r="B69" s="138">
        <v>59.5</v>
      </c>
      <c r="C69" s="142">
        <v>10.9</v>
      </c>
      <c r="D69" s="143">
        <v>39.799999999999997</v>
      </c>
      <c r="E69" s="142">
        <v>179.65446474604138</v>
      </c>
      <c r="F69" s="143">
        <v>2.8</v>
      </c>
      <c r="G69" s="142">
        <v>3</v>
      </c>
      <c r="H69" s="138">
        <v>6.1742147464358021</v>
      </c>
      <c r="I69" s="138">
        <v>55.499523617308725</v>
      </c>
      <c r="J69" s="138">
        <v>903.70970812396956</v>
      </c>
      <c r="K69" s="142">
        <v>15.248488997150414</v>
      </c>
      <c r="L69" s="144">
        <v>4.1448565846596255</v>
      </c>
      <c r="M69" s="132"/>
      <c r="N69" s="132"/>
      <c r="P69" s="141"/>
      <c r="Q69" s="141"/>
      <c r="R69" s="141"/>
      <c r="S69" s="141"/>
      <c r="T69" s="141"/>
      <c r="U69" s="141"/>
    </row>
    <row r="70" spans="1:22">
      <c r="A70" s="147" t="s">
        <v>39</v>
      </c>
      <c r="B70" s="138">
        <v>54.743078186888638</v>
      </c>
      <c r="C70" s="142">
        <v>3</v>
      </c>
      <c r="D70" s="142">
        <v>41</v>
      </c>
      <c r="E70" s="142">
        <v>180.10992221074113</v>
      </c>
      <c r="F70" s="143">
        <v>1.9</v>
      </c>
      <c r="G70" s="143">
        <v>2.6</v>
      </c>
      <c r="H70" s="138">
        <v>4.5580818285423153</v>
      </c>
      <c r="I70" s="138">
        <v>55.335446591847806</v>
      </c>
      <c r="J70" s="138">
        <v>709.87962726745025</v>
      </c>
      <c r="K70" s="142">
        <v>15.214790414505385</v>
      </c>
      <c r="L70" s="144">
        <v>4.0305807782484537</v>
      </c>
      <c r="M70" s="132"/>
      <c r="N70" s="132"/>
      <c r="P70" s="141"/>
      <c r="Q70" s="141"/>
      <c r="R70" s="141"/>
      <c r="S70" s="141"/>
      <c r="T70" s="141"/>
      <c r="U70" s="141"/>
    </row>
    <row r="71" spans="1:22">
      <c r="A71" s="146">
        <v>2023</v>
      </c>
      <c r="B71" s="138"/>
      <c r="C71" s="142"/>
      <c r="D71" s="142"/>
      <c r="E71" s="142"/>
      <c r="F71" s="143"/>
      <c r="G71" s="143"/>
      <c r="H71" s="138"/>
      <c r="I71" s="138"/>
      <c r="J71" s="138"/>
      <c r="K71" s="142"/>
      <c r="L71" s="144"/>
      <c r="N71" s="132"/>
      <c r="P71" s="141"/>
      <c r="Q71" s="141"/>
      <c r="R71" s="141"/>
      <c r="S71" s="141"/>
      <c r="T71" s="141"/>
      <c r="U71" s="141"/>
    </row>
    <row r="72" spans="1:22">
      <c r="A72" s="147" t="s">
        <v>36</v>
      </c>
      <c r="B72" s="138">
        <v>52.127957691394698</v>
      </c>
      <c r="C72" s="143">
        <v>12.9</v>
      </c>
      <c r="D72" s="142">
        <v>40.039145087906221</v>
      </c>
      <c r="E72" s="142">
        <v>183.64477783545973</v>
      </c>
      <c r="F72" s="143">
        <v>2.7</v>
      </c>
      <c r="G72" s="142">
        <v>2.3442429717520943</v>
      </c>
      <c r="H72" s="138">
        <v>6.9565419650387872</v>
      </c>
      <c r="I72" s="138">
        <v>54.550625842686387</v>
      </c>
      <c r="J72" s="138">
        <v>968.04540089414456</v>
      </c>
      <c r="K72" s="142">
        <v>13.548033069866008</v>
      </c>
      <c r="L72" s="144">
        <v>3.9436045263084187</v>
      </c>
      <c r="N72" s="132"/>
      <c r="P72" s="141"/>
      <c r="Q72" s="141"/>
      <c r="R72" s="141"/>
      <c r="S72" s="141"/>
      <c r="T72" s="141"/>
      <c r="U72" s="141"/>
    </row>
    <row r="73" spans="1:22">
      <c r="A73" s="147" t="s">
        <v>37</v>
      </c>
      <c r="B73" s="138">
        <v>55.720022613073638</v>
      </c>
      <c r="C73" s="152">
        <v>12.112754735633635</v>
      </c>
      <c r="D73" s="142">
        <v>41.876621001266138</v>
      </c>
      <c r="E73" s="142">
        <v>184.74430072296769</v>
      </c>
      <c r="F73" s="143">
        <v>2.2000000000000002</v>
      </c>
      <c r="G73" s="142">
        <v>2.4589232211744636</v>
      </c>
      <c r="H73" s="138">
        <v>12.752595584534387</v>
      </c>
      <c r="I73" s="138">
        <v>54.59620157559506</v>
      </c>
      <c r="J73" s="138">
        <v>935.22042291228252</v>
      </c>
      <c r="K73" s="142">
        <v>13.365225815948186</v>
      </c>
      <c r="L73" s="144">
        <v>3.7520681666373163</v>
      </c>
      <c r="M73" s="154"/>
      <c r="N73" s="132"/>
      <c r="P73" s="141"/>
      <c r="Q73" s="141"/>
      <c r="R73" s="141"/>
      <c r="S73" s="141"/>
      <c r="T73" s="141"/>
      <c r="U73" s="141"/>
    </row>
    <row r="74" spans="1:22">
      <c r="A74" s="147" t="s">
        <v>38</v>
      </c>
      <c r="B74" s="138">
        <v>50.28618088205328</v>
      </c>
      <c r="C74" s="152">
        <v>12.586290816899956</v>
      </c>
      <c r="D74" s="142">
        <v>39.847043738874198</v>
      </c>
      <c r="E74" s="142">
        <v>185.25924808897352</v>
      </c>
      <c r="F74" s="142">
        <v>2.3103147020256598</v>
      </c>
      <c r="G74" s="142">
        <v>2.4183606312519497</v>
      </c>
      <c r="H74" s="138">
        <v>14.360619231033578</v>
      </c>
      <c r="I74" s="138">
        <v>53.875098132933743</v>
      </c>
      <c r="J74" s="138">
        <v>921.32665494783328</v>
      </c>
      <c r="K74" s="142">
        <v>14.246961983807822</v>
      </c>
      <c r="L74" s="144">
        <v>2.3054608438376425</v>
      </c>
      <c r="M74" s="154"/>
      <c r="N74" s="132"/>
      <c r="P74" s="141"/>
      <c r="Q74" s="141"/>
      <c r="R74" s="141"/>
      <c r="S74" s="141"/>
      <c r="T74" s="141"/>
      <c r="U74" s="141"/>
    </row>
    <row r="75" spans="1:22">
      <c r="A75" s="147" t="s">
        <v>39</v>
      </c>
      <c r="B75" s="138">
        <v>56.425903434895353</v>
      </c>
      <c r="C75" s="152">
        <v>7.9342376071570779</v>
      </c>
      <c r="D75" s="142">
        <v>40.987406709319515</v>
      </c>
      <c r="E75" s="142">
        <v>180.17952514749012</v>
      </c>
      <c r="F75" s="142">
        <v>2.2788348018089208</v>
      </c>
      <c r="G75" s="142">
        <v>2.7809115334334908</v>
      </c>
      <c r="H75" s="138">
        <v>17.582734483285446</v>
      </c>
      <c r="I75" s="138">
        <v>55.230698661109422</v>
      </c>
      <c r="J75" s="138">
        <v>823.11320622811013</v>
      </c>
      <c r="K75" s="142">
        <v>14.138815584213338</v>
      </c>
      <c r="L75" s="144">
        <v>2.2904269992747572</v>
      </c>
      <c r="M75" s="154"/>
      <c r="N75" s="132"/>
      <c r="P75" s="141"/>
      <c r="Q75" s="141"/>
      <c r="R75" s="141"/>
      <c r="S75" s="141"/>
      <c r="T75" s="141"/>
      <c r="U75" s="141"/>
    </row>
    <row r="76" spans="1:22">
      <c r="A76" s="146">
        <v>2024</v>
      </c>
      <c r="B76" s="138"/>
      <c r="C76" s="152"/>
      <c r="D76" s="142"/>
      <c r="E76" s="142"/>
      <c r="F76" s="142"/>
      <c r="G76" s="142"/>
      <c r="H76" s="138"/>
      <c r="I76" s="138"/>
      <c r="J76" s="138"/>
      <c r="K76" s="142"/>
      <c r="L76" s="144"/>
      <c r="M76" s="154"/>
      <c r="N76" s="132"/>
      <c r="P76" s="141"/>
      <c r="Q76" s="141"/>
      <c r="R76" s="141"/>
      <c r="S76" s="141"/>
      <c r="T76" s="141"/>
      <c r="U76" s="141"/>
    </row>
    <row r="77" spans="1:22">
      <c r="A77" s="147" t="s">
        <v>36</v>
      </c>
      <c r="B77" s="138">
        <v>71.296759944428672</v>
      </c>
      <c r="C77" s="152">
        <v>18.496437757485971</v>
      </c>
      <c r="D77" s="142">
        <v>39.391623919632288</v>
      </c>
      <c r="E77" s="142">
        <v>177.68370318919375</v>
      </c>
      <c r="F77" s="142">
        <v>2.2024900588865708</v>
      </c>
      <c r="G77" s="142">
        <v>2.6452626088412874</v>
      </c>
      <c r="H77" s="138">
        <v>16.575365863280901</v>
      </c>
      <c r="I77" s="138">
        <v>53.783383239880699</v>
      </c>
      <c r="J77" s="138">
        <v>985.77223204783888</v>
      </c>
      <c r="K77" s="142">
        <v>14.157803578624595</v>
      </c>
      <c r="L77" s="144">
        <v>2.265815366033066</v>
      </c>
      <c r="M77" s="154"/>
      <c r="N77" s="132"/>
      <c r="P77" s="141"/>
      <c r="Q77" s="141"/>
      <c r="R77" s="141"/>
      <c r="S77" s="141"/>
      <c r="T77" s="141"/>
      <c r="U77" s="141"/>
      <c r="V77" s="155"/>
    </row>
    <row r="78" spans="1:22" ht="15" customHeight="1">
      <c r="A78" s="156" t="s">
        <v>37</v>
      </c>
      <c r="B78" s="138">
        <v>68.203481363636243</v>
      </c>
      <c r="C78" s="153">
        <v>16.281398244415492</v>
      </c>
      <c r="D78" s="153">
        <v>39.283025165811395</v>
      </c>
      <c r="E78" s="153">
        <v>175.04255333529207</v>
      </c>
      <c r="F78" s="153">
        <v>1.9948824636588953</v>
      </c>
      <c r="G78" s="153">
        <v>2.6346928561860627</v>
      </c>
      <c r="H78" s="138">
        <v>11.641103612695126</v>
      </c>
      <c r="I78" s="138">
        <v>54.391466516018639</v>
      </c>
      <c r="J78" s="138">
        <v>982.56812216575815</v>
      </c>
      <c r="K78" s="142">
        <v>13.854748080812007</v>
      </c>
      <c r="L78" s="144">
        <v>2.3814424289861797</v>
      </c>
      <c r="M78" s="154"/>
      <c r="N78" s="132"/>
      <c r="P78" s="141"/>
      <c r="Q78" s="141"/>
      <c r="R78" s="141"/>
      <c r="S78" s="141"/>
      <c r="T78" s="141"/>
      <c r="U78" s="141"/>
      <c r="V78" s="155"/>
    </row>
    <row r="79" spans="1:22" s="162" customFormat="1" ht="14.25" customHeight="1" thickBot="1">
      <c r="A79" s="157" t="s">
        <v>38</v>
      </c>
      <c r="B79" s="158">
        <v>74.52844717133631</v>
      </c>
      <c r="C79" s="158">
        <v>16.000904850338298</v>
      </c>
      <c r="D79" s="158">
        <v>37.520860997297362</v>
      </c>
      <c r="E79" s="158">
        <v>172.13556541124913</v>
      </c>
      <c r="F79" s="158">
        <v>2.4361572641496942</v>
      </c>
      <c r="G79" s="158">
        <v>2.6008068914566014</v>
      </c>
      <c r="H79" s="158">
        <v>5.8770237325721952</v>
      </c>
      <c r="I79" s="159">
        <v>56.407553723507419</v>
      </c>
      <c r="J79" s="160">
        <v>944.27829695124615</v>
      </c>
      <c r="K79" s="158">
        <v>14.187155837278844</v>
      </c>
      <c r="L79" s="161">
        <v>2.2656220741705422</v>
      </c>
      <c r="M79" s="154"/>
      <c r="O79" s="163"/>
      <c r="P79" s="163"/>
      <c r="Q79" s="163"/>
      <c r="R79" s="163"/>
      <c r="S79" s="163"/>
      <c r="T79" s="163"/>
      <c r="U79" s="163"/>
      <c r="V79" s="163"/>
    </row>
    <row r="80" spans="1:22">
      <c r="B80" s="153"/>
      <c r="C80" s="153"/>
      <c r="D80" s="153"/>
      <c r="E80" s="153"/>
      <c r="F80" s="153"/>
      <c r="G80" s="153"/>
      <c r="H80" s="153"/>
      <c r="I80" s="142"/>
      <c r="J80" s="142"/>
      <c r="K80" s="153"/>
      <c r="L80" s="153"/>
    </row>
    <row r="83" spans="1:13">
      <c r="A83" s="164" t="s">
        <v>82</v>
      </c>
      <c r="B83" s="162"/>
      <c r="C83" s="162"/>
      <c r="D83" s="162"/>
      <c r="E83" s="165"/>
      <c r="G83" s="132"/>
      <c r="H83" s="132"/>
      <c r="I83" s="132"/>
      <c r="J83" s="132"/>
      <c r="L83" s="130"/>
      <c r="M83" s="132"/>
    </row>
    <row r="84" spans="1:13">
      <c r="A84" s="164" t="s">
        <v>88</v>
      </c>
      <c r="B84" s="166"/>
      <c r="C84" s="166"/>
      <c r="D84" s="166"/>
      <c r="E84" s="167"/>
      <c r="F84" s="167"/>
      <c r="G84" s="167"/>
      <c r="H84" s="167"/>
      <c r="I84" s="167"/>
      <c r="J84" s="167"/>
      <c r="K84" s="167"/>
      <c r="L84" s="130"/>
      <c r="M84" s="132"/>
    </row>
    <row r="85" spans="1:13">
      <c r="A85" s="164" t="s">
        <v>89</v>
      </c>
      <c r="B85" s="168"/>
      <c r="C85" s="168"/>
      <c r="D85" s="168"/>
      <c r="E85" s="168"/>
    </row>
    <row r="96" spans="1:13">
      <c r="B96" s="169"/>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E11" sqref="E11"/>
    </sheetView>
  </sheetViews>
  <sheetFormatPr defaultRowHeight="14.4"/>
  <cols>
    <col min="1" max="1" width="18.33203125" bestFit="1" customWidth="1"/>
    <col min="2" max="2" width="39.44140625" bestFit="1" customWidth="1"/>
    <col min="3" max="3" width="40" bestFit="1" customWidth="1"/>
  </cols>
  <sheetData>
    <row r="1" spans="1:3">
      <c r="A1" t="s">
        <v>20</v>
      </c>
      <c r="B1" t="s">
        <v>13</v>
      </c>
      <c r="C1" t="s">
        <v>14</v>
      </c>
    </row>
    <row r="2" spans="1:3">
      <c r="A2" t="s">
        <v>21</v>
      </c>
      <c r="B2">
        <v>11.3</v>
      </c>
      <c r="C2" s="2">
        <v>5</v>
      </c>
    </row>
    <row r="3" spans="1:3">
      <c r="A3" t="s">
        <v>23</v>
      </c>
      <c r="B3" s="2">
        <v>11</v>
      </c>
      <c r="C3">
        <v>5.2</v>
      </c>
    </row>
    <row r="4" spans="1:3">
      <c r="A4" t="s">
        <v>22</v>
      </c>
      <c r="B4">
        <v>11.9</v>
      </c>
      <c r="C4">
        <v>4.9000000000000004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workbookViewId="0">
      <selection activeCell="A2" sqref="A2:A5"/>
    </sheetView>
  </sheetViews>
  <sheetFormatPr defaultRowHeight="14.4"/>
  <cols>
    <col min="1" max="1" width="18.33203125" bestFit="1" customWidth="1"/>
    <col min="2" max="2" width="26.44140625" bestFit="1" customWidth="1"/>
  </cols>
  <sheetData>
    <row r="2" spans="1:2">
      <c r="A2" t="s">
        <v>20</v>
      </c>
      <c r="B2" s="4" t="s">
        <v>24</v>
      </c>
    </row>
    <row r="3" spans="1:2">
      <c r="A3" t="s">
        <v>21</v>
      </c>
      <c r="B3" s="5">
        <v>86</v>
      </c>
    </row>
    <row r="4" spans="1:2">
      <c r="A4" t="s">
        <v>23</v>
      </c>
      <c r="B4" s="5">
        <v>62.3</v>
      </c>
    </row>
    <row r="5" spans="1:2">
      <c r="A5" t="s">
        <v>22</v>
      </c>
      <c r="B5" s="5">
        <v>55.4</v>
      </c>
    </row>
    <row r="6" spans="1:2">
      <c r="A6" s="4"/>
      <c r="B6" s="5"/>
    </row>
    <row r="7" spans="1:2">
      <c r="A7" s="4"/>
      <c r="B7" s="5"/>
    </row>
    <row r="8" spans="1:2">
      <c r="A8" s="4"/>
      <c r="B8" s="5"/>
    </row>
    <row r="9" spans="1:2">
      <c r="A9" s="4"/>
      <c r="B9" s="5"/>
    </row>
    <row r="10" spans="1:2">
      <c r="A10" s="4"/>
      <c r="B10" s="5"/>
    </row>
    <row r="11" spans="1:2">
      <c r="A11" s="4"/>
      <c r="B11" s="5"/>
    </row>
    <row r="12" spans="1:2">
      <c r="A12" s="4"/>
      <c r="B12" s="5"/>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topLeftCell="B1" workbookViewId="0">
      <selection activeCell="J9" sqref="J9"/>
    </sheetView>
  </sheetViews>
  <sheetFormatPr defaultRowHeight="14.4"/>
  <cols>
    <col min="2" max="2" width="18.33203125" bestFit="1" customWidth="1"/>
    <col min="3" max="3" width="45.33203125" bestFit="1" customWidth="1"/>
  </cols>
  <sheetData>
    <row r="1" spans="2:3">
      <c r="B1" t="s">
        <v>20</v>
      </c>
      <c r="C1" t="s">
        <v>19</v>
      </c>
    </row>
    <row r="2" spans="2:3">
      <c r="B2" t="s">
        <v>21</v>
      </c>
      <c r="C2" s="3">
        <v>141.5</v>
      </c>
    </row>
    <row r="3" spans="2:3">
      <c r="B3" t="s">
        <v>23</v>
      </c>
      <c r="C3" s="3">
        <v>137.1</v>
      </c>
    </row>
    <row r="4" spans="2:3">
      <c r="B4" t="s">
        <v>22</v>
      </c>
      <c r="C4" s="3">
        <v>139.80000000000001</v>
      </c>
    </row>
    <row r="5" spans="2:3">
      <c r="C5" s="3"/>
    </row>
    <row r="6" spans="2:3">
      <c r="C6" s="3"/>
    </row>
    <row r="7" spans="2:3">
      <c r="C7" s="3"/>
    </row>
    <row r="8" spans="2:3">
      <c r="C8" s="3"/>
    </row>
    <row r="9" spans="2:3">
      <c r="C9" s="3"/>
    </row>
    <row r="10" spans="2:3">
      <c r="C10" s="3"/>
    </row>
    <row r="11" spans="2:3">
      <c r="C11" s="3"/>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5"/>
  <sheetViews>
    <sheetView workbookViewId="0">
      <selection activeCell="G14" sqref="G14"/>
    </sheetView>
  </sheetViews>
  <sheetFormatPr defaultRowHeight="14.4"/>
  <cols>
    <col min="1" max="1" width="18.33203125" bestFit="1" customWidth="1"/>
    <col min="2" max="2" width="47.6640625" bestFit="1" customWidth="1"/>
    <col min="3" max="3" width="52.109375" bestFit="1" customWidth="1"/>
  </cols>
  <sheetData>
    <row r="2" spans="1:3">
      <c r="A2" t="s">
        <v>20</v>
      </c>
      <c r="B2" t="s">
        <v>17</v>
      </c>
      <c r="C2" t="s">
        <v>18</v>
      </c>
    </row>
    <row r="3" spans="1:3">
      <c r="A3" t="s">
        <v>21</v>
      </c>
      <c r="B3" s="3">
        <v>5.9</v>
      </c>
      <c r="C3">
        <v>3.3</v>
      </c>
    </row>
    <row r="4" spans="1:3">
      <c r="A4" t="s">
        <v>23</v>
      </c>
      <c r="B4" s="3">
        <v>5.9</v>
      </c>
      <c r="C4">
        <v>3.1</v>
      </c>
    </row>
    <row r="5" spans="1:3">
      <c r="A5" t="s">
        <v>22</v>
      </c>
      <c r="B5" s="3">
        <v>5.6</v>
      </c>
      <c r="C5">
        <v>3.6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F92"/>
  <sheetViews>
    <sheetView zoomScale="86" zoomScaleNormal="86" workbookViewId="0">
      <pane ySplit="2" topLeftCell="A60" activePane="bottomLeft" state="frozen"/>
      <selection pane="bottomLeft" activeCell="A85" sqref="A85"/>
    </sheetView>
  </sheetViews>
  <sheetFormatPr defaultRowHeight="14.4"/>
  <cols>
    <col min="1" max="1" width="14" style="59" customWidth="1"/>
    <col min="2" max="2" width="19.109375" style="59" customWidth="1"/>
    <col min="3" max="3" width="17.6640625" style="59" customWidth="1"/>
    <col min="4" max="4" width="14.109375" style="59" customWidth="1"/>
    <col min="5" max="5" width="19.44140625" style="59" customWidth="1"/>
    <col min="6" max="6" width="20.88671875" style="59" customWidth="1"/>
    <col min="7" max="7" width="9.5546875" bestFit="1" customWidth="1"/>
  </cols>
  <sheetData>
    <row r="1" spans="1:58" s="78" customFormat="1" ht="24.75" customHeight="1" thickBot="1">
      <c r="A1" s="77"/>
      <c r="B1" s="76" t="s">
        <v>69</v>
      </c>
      <c r="C1" s="77"/>
      <c r="D1" s="77"/>
      <c r="E1" s="77"/>
      <c r="F1" s="77"/>
    </row>
    <row r="2" spans="1:58" ht="15.6">
      <c r="A2" s="174" t="s">
        <v>56</v>
      </c>
      <c r="B2" s="179" t="s">
        <v>57</v>
      </c>
      <c r="C2" s="181"/>
      <c r="D2" s="182"/>
      <c r="E2" s="179" t="s">
        <v>54</v>
      </c>
      <c r="F2" s="180"/>
    </row>
    <row r="3" spans="1:58" ht="12.75" customHeight="1">
      <c r="A3" s="175"/>
      <c r="B3" s="183" t="s">
        <v>83</v>
      </c>
      <c r="C3" s="183" t="s">
        <v>84</v>
      </c>
      <c r="D3" s="183" t="s">
        <v>85</v>
      </c>
      <c r="E3" s="67"/>
      <c r="F3" s="177" t="s">
        <v>84</v>
      </c>
    </row>
    <row r="4" spans="1:58" ht="57" customHeight="1" thickBot="1">
      <c r="A4" s="176"/>
      <c r="B4" s="184"/>
      <c r="C4" s="184"/>
      <c r="D4" s="184"/>
      <c r="E4" s="68" t="s">
        <v>55</v>
      </c>
      <c r="F4" s="178"/>
    </row>
    <row r="5" spans="1:58">
      <c r="A5" s="75">
        <v>2012</v>
      </c>
      <c r="B5" s="48">
        <v>37.321816647922851</v>
      </c>
      <c r="C5" s="48">
        <f>C22</f>
        <v>17.308918152844889</v>
      </c>
      <c r="D5" s="48">
        <f>D22</f>
        <v>53.411751364147783</v>
      </c>
      <c r="E5" s="48">
        <f>E22</f>
        <v>160.86092636882111</v>
      </c>
      <c r="F5" s="49">
        <f>F22</f>
        <v>15.810208604966661</v>
      </c>
    </row>
    <row r="6" spans="1:58">
      <c r="A6" s="75">
        <v>2013</v>
      </c>
      <c r="B6" s="48">
        <v>42.617211288828749</v>
      </c>
      <c r="C6" s="48">
        <v>4.1184765129129506</v>
      </c>
      <c r="D6" s="48">
        <v>12.11419891263653</v>
      </c>
      <c r="E6" s="48">
        <f>E27</f>
        <v>194.41003512097384</v>
      </c>
      <c r="F6" s="49">
        <f>F27</f>
        <v>14.906550480345713</v>
      </c>
    </row>
    <row r="7" spans="1:58">
      <c r="A7" s="75">
        <v>2014</v>
      </c>
      <c r="B7" s="48">
        <v>34.372145942425682</v>
      </c>
      <c r="C7" s="48">
        <v>-0.87553201310252748</v>
      </c>
      <c r="D7" s="48">
        <v>-2.7801758987902292</v>
      </c>
      <c r="E7" s="48">
        <f>E32</f>
        <v>133.29563579891453</v>
      </c>
      <c r="F7" s="49">
        <f>F32</f>
        <v>9.3821946461138452</v>
      </c>
    </row>
    <row r="8" spans="1:58">
      <c r="A8" s="75">
        <v>2015</v>
      </c>
      <c r="B8" s="48">
        <v>38.744031301329684</v>
      </c>
      <c r="C8" s="48">
        <v>-2.7610907443886346</v>
      </c>
      <c r="D8" s="48">
        <v>-9.4276544321495326</v>
      </c>
      <c r="E8" s="48">
        <f>E37</f>
        <v>77.178454036837266</v>
      </c>
      <c r="F8" s="49">
        <f>F37</f>
        <v>14.488821250110517</v>
      </c>
    </row>
    <row r="9" spans="1:58">
      <c r="A9" s="75">
        <v>2016</v>
      </c>
      <c r="B9" s="48">
        <v>22.255345430551511</v>
      </c>
      <c r="C9" s="48">
        <v>8.6223004707593418</v>
      </c>
      <c r="D9" s="48">
        <v>25.820583240232747</v>
      </c>
      <c r="E9" s="48">
        <f>E42</f>
        <v>156.07020864282921</v>
      </c>
      <c r="F9" s="49">
        <f>F42</f>
        <v>19.354888597017609</v>
      </c>
      <c r="K9" t="s">
        <v>81</v>
      </c>
      <c r="L9" t="s">
        <v>81</v>
      </c>
      <c r="M9" t="s">
        <v>81</v>
      </c>
      <c r="N9" t="s">
        <v>81</v>
      </c>
      <c r="O9" t="s">
        <v>81</v>
      </c>
      <c r="P9" t="s">
        <v>81</v>
      </c>
      <c r="Q9" t="s">
        <v>81</v>
      </c>
      <c r="R9" t="s">
        <v>81</v>
      </c>
      <c r="S9" t="s">
        <v>81</v>
      </c>
      <c r="T9" t="s">
        <v>81</v>
      </c>
      <c r="U9" t="s">
        <v>81</v>
      </c>
      <c r="V9" t="s">
        <v>81</v>
      </c>
      <c r="W9" t="s">
        <v>81</v>
      </c>
      <c r="X9" t="s">
        <v>81</v>
      </c>
      <c r="Y9" t="s">
        <v>81</v>
      </c>
      <c r="Z9" t="s">
        <v>81</v>
      </c>
      <c r="AA9" t="s">
        <v>81</v>
      </c>
      <c r="AB9" t="s">
        <v>81</v>
      </c>
      <c r="AC9" t="s">
        <v>81</v>
      </c>
      <c r="AD9" t="s">
        <v>81</v>
      </c>
      <c r="AE9" t="s">
        <v>81</v>
      </c>
      <c r="AF9" t="s">
        <v>81</v>
      </c>
      <c r="AG9" t="s">
        <v>81</v>
      </c>
      <c r="AH9" t="s">
        <v>81</v>
      </c>
      <c r="AI9" t="s">
        <v>81</v>
      </c>
      <c r="AJ9" t="s">
        <v>81</v>
      </c>
      <c r="AK9" t="s">
        <v>81</v>
      </c>
      <c r="AL9" t="s">
        <v>81</v>
      </c>
      <c r="AM9" t="s">
        <v>81</v>
      </c>
      <c r="AN9" t="s">
        <v>81</v>
      </c>
      <c r="AO9" t="s">
        <v>81</v>
      </c>
      <c r="AP9" t="s">
        <v>81</v>
      </c>
      <c r="AQ9" t="s">
        <v>81</v>
      </c>
      <c r="AR9" t="s">
        <v>81</v>
      </c>
      <c r="AS9" t="s">
        <v>81</v>
      </c>
      <c r="AT9" t="s">
        <v>81</v>
      </c>
      <c r="AU9" t="s">
        <v>81</v>
      </c>
      <c r="AV9" t="s">
        <v>81</v>
      </c>
      <c r="AW9" t="s">
        <v>81</v>
      </c>
      <c r="AX9" t="s">
        <v>81</v>
      </c>
      <c r="AY9" t="s">
        <v>81</v>
      </c>
      <c r="AZ9" t="s">
        <v>81</v>
      </c>
      <c r="BA9" t="s">
        <v>81</v>
      </c>
      <c r="BB9" t="s">
        <v>81</v>
      </c>
      <c r="BC9" t="s">
        <v>81</v>
      </c>
      <c r="BD9" t="s">
        <v>81</v>
      </c>
      <c r="BE9" t="s">
        <v>81</v>
      </c>
      <c r="BF9" t="s">
        <v>81</v>
      </c>
    </row>
    <row r="10" spans="1:58">
      <c r="A10" s="75">
        <v>2017</v>
      </c>
      <c r="B10" s="48">
        <v>30.830349414936638</v>
      </c>
      <c r="C10" s="48">
        <v>8.6223004707593418</v>
      </c>
      <c r="D10" s="48">
        <v>25.820583240232747</v>
      </c>
      <c r="E10" s="48">
        <f>E47</f>
        <v>135.72108530745777</v>
      </c>
      <c r="F10" s="49">
        <f>F47</f>
        <v>18.720806727367783</v>
      </c>
      <c r="K10" t="s">
        <v>81</v>
      </c>
      <c r="L10" t="s">
        <v>81</v>
      </c>
      <c r="M10" t="s">
        <v>81</v>
      </c>
      <c r="N10" t="s">
        <v>81</v>
      </c>
      <c r="O10" t="s">
        <v>81</v>
      </c>
      <c r="P10" t="s">
        <v>81</v>
      </c>
      <c r="Q10" t="s">
        <v>81</v>
      </c>
      <c r="R10" t="s">
        <v>81</v>
      </c>
      <c r="S10" t="s">
        <v>81</v>
      </c>
      <c r="T10" t="s">
        <v>81</v>
      </c>
      <c r="U10" t="s">
        <v>81</v>
      </c>
      <c r="V10" t="s">
        <v>81</v>
      </c>
      <c r="W10" t="s">
        <v>81</v>
      </c>
      <c r="X10" t="s">
        <v>81</v>
      </c>
      <c r="Y10" t="s">
        <v>81</v>
      </c>
      <c r="Z10" t="s">
        <v>81</v>
      </c>
      <c r="AA10" t="s">
        <v>81</v>
      </c>
      <c r="AB10" t="s">
        <v>81</v>
      </c>
      <c r="AC10" t="s">
        <v>81</v>
      </c>
      <c r="AD10" t="s">
        <v>81</v>
      </c>
      <c r="AE10" t="s">
        <v>81</v>
      </c>
      <c r="AF10" t="s">
        <v>81</v>
      </c>
      <c r="AG10" t="s">
        <v>81</v>
      </c>
      <c r="AH10" t="s">
        <v>81</v>
      </c>
      <c r="AI10" t="s">
        <v>81</v>
      </c>
      <c r="AJ10" t="s">
        <v>81</v>
      </c>
      <c r="AK10" t="s">
        <v>81</v>
      </c>
      <c r="AL10" t="s">
        <v>81</v>
      </c>
      <c r="AM10" t="s">
        <v>81</v>
      </c>
      <c r="AN10" t="s">
        <v>81</v>
      </c>
      <c r="AO10" t="s">
        <v>81</v>
      </c>
      <c r="AP10" t="s">
        <v>81</v>
      </c>
      <c r="AQ10" t="s">
        <v>81</v>
      </c>
      <c r="AR10" t="s">
        <v>81</v>
      </c>
      <c r="AS10" t="s">
        <v>81</v>
      </c>
      <c r="AT10" t="s">
        <v>81</v>
      </c>
      <c r="AU10" t="s">
        <v>81</v>
      </c>
      <c r="AV10" t="s">
        <v>81</v>
      </c>
      <c r="AW10" t="s">
        <v>81</v>
      </c>
      <c r="AX10" t="s">
        <v>81</v>
      </c>
      <c r="AY10" t="s">
        <v>81</v>
      </c>
      <c r="AZ10" t="s">
        <v>81</v>
      </c>
      <c r="BA10" t="s">
        <v>81</v>
      </c>
      <c r="BB10" t="s">
        <v>81</v>
      </c>
      <c r="BC10" t="s">
        <v>81</v>
      </c>
      <c r="BD10" t="s">
        <v>81</v>
      </c>
      <c r="BE10" t="s">
        <v>81</v>
      </c>
      <c r="BF10" t="s">
        <v>81</v>
      </c>
    </row>
    <row r="11" spans="1:58">
      <c r="A11" s="75">
        <v>2018</v>
      </c>
      <c r="B11" s="48">
        <v>11.78524542777919</v>
      </c>
      <c r="C11" s="101">
        <v>-2.3849267993018817</v>
      </c>
      <c r="D11" s="48">
        <v>17.54338199821802</v>
      </c>
      <c r="E11" s="48">
        <f>E52</f>
        <v>111.80196594791474</v>
      </c>
      <c r="F11" s="49">
        <f>F52</f>
        <v>14.059202342223895</v>
      </c>
      <c r="K11" t="s">
        <v>81</v>
      </c>
      <c r="L11" t="s">
        <v>81</v>
      </c>
      <c r="M11" t="s">
        <v>81</v>
      </c>
      <c r="N11" t="s">
        <v>81</v>
      </c>
      <c r="O11" t="s">
        <v>81</v>
      </c>
      <c r="P11" t="s">
        <v>81</v>
      </c>
      <c r="Q11" t="s">
        <v>81</v>
      </c>
      <c r="R11" t="s">
        <v>81</v>
      </c>
      <c r="S11" t="s">
        <v>81</v>
      </c>
      <c r="T11" t="s">
        <v>81</v>
      </c>
      <c r="U11" t="s">
        <v>81</v>
      </c>
      <c r="V11" t="s">
        <v>81</v>
      </c>
      <c r="W11" t="s">
        <v>81</v>
      </c>
      <c r="X11" t="s">
        <v>81</v>
      </c>
      <c r="Y11" t="s">
        <v>81</v>
      </c>
      <c r="Z11" t="s">
        <v>81</v>
      </c>
      <c r="AA11" t="s">
        <v>81</v>
      </c>
      <c r="AB11" t="s">
        <v>81</v>
      </c>
      <c r="AC11" t="s">
        <v>81</v>
      </c>
      <c r="AD11" t="s">
        <v>81</v>
      </c>
      <c r="AE11" t="s">
        <v>81</v>
      </c>
      <c r="AF11" t="s">
        <v>81</v>
      </c>
      <c r="AG11" t="s">
        <v>81</v>
      </c>
      <c r="AH11" t="s">
        <v>81</v>
      </c>
      <c r="AI11" t="s">
        <v>81</v>
      </c>
      <c r="AJ11" t="s">
        <v>81</v>
      </c>
      <c r="AK11" t="s">
        <v>81</v>
      </c>
      <c r="AL11" t="s">
        <v>81</v>
      </c>
      <c r="AM11" t="s">
        <v>81</v>
      </c>
      <c r="AN11" t="s">
        <v>81</v>
      </c>
      <c r="AO11" t="s">
        <v>81</v>
      </c>
      <c r="AP11" t="s">
        <v>81</v>
      </c>
      <c r="AQ11" t="s">
        <v>81</v>
      </c>
      <c r="AR11" t="s">
        <v>81</v>
      </c>
      <c r="AS11" t="s">
        <v>81</v>
      </c>
      <c r="AT11" t="s">
        <v>81</v>
      </c>
      <c r="AU11" t="s">
        <v>81</v>
      </c>
      <c r="AV11" t="s">
        <v>81</v>
      </c>
      <c r="AW11" t="s">
        <v>81</v>
      </c>
      <c r="AX11" t="s">
        <v>81</v>
      </c>
      <c r="AY11" t="s">
        <v>81</v>
      </c>
      <c r="AZ11" t="s">
        <v>81</v>
      </c>
      <c r="BA11" t="s">
        <v>81</v>
      </c>
      <c r="BB11" t="s">
        <v>81</v>
      </c>
      <c r="BC11" t="s">
        <v>81</v>
      </c>
      <c r="BD11" t="s">
        <v>81</v>
      </c>
      <c r="BE11" t="s">
        <v>81</v>
      </c>
      <c r="BF11" t="s">
        <v>81</v>
      </c>
    </row>
    <row r="12" spans="1:58">
      <c r="A12" s="75">
        <v>2019</v>
      </c>
      <c r="B12" s="48">
        <v>47.567902695737018</v>
      </c>
      <c r="C12" s="48">
        <v>-2.3849268062888473</v>
      </c>
      <c r="D12" s="48">
        <v>-11.079905410457222</v>
      </c>
      <c r="E12" s="48">
        <f>E57</f>
        <v>94.430573031492415</v>
      </c>
      <c r="F12" s="49">
        <f>F57</f>
        <v>22.242861466646623</v>
      </c>
    </row>
    <row r="13" spans="1:58">
      <c r="A13" s="75">
        <v>2020</v>
      </c>
      <c r="B13" s="48">
        <v>44.228173329121795</v>
      </c>
      <c r="C13" s="48">
        <v>11.072351441235808</v>
      </c>
      <c r="D13" s="48">
        <v>37.633972999388618</v>
      </c>
      <c r="E13" s="48">
        <f>E62</f>
        <v>97.108724658865953</v>
      </c>
      <c r="F13" s="49">
        <f>F62</f>
        <v>11.374224607706578</v>
      </c>
    </row>
    <row r="14" spans="1:58">
      <c r="A14" s="63">
        <v>2021</v>
      </c>
      <c r="B14" s="48">
        <v>46.054678791209433</v>
      </c>
      <c r="C14" s="48">
        <v>34.864459616630583</v>
      </c>
      <c r="D14" s="48">
        <v>87.885050213448935</v>
      </c>
      <c r="E14" s="48">
        <f>E67</f>
        <v>79.685377406462663</v>
      </c>
      <c r="F14" s="49">
        <f>F67</f>
        <v>14.863351612909295</v>
      </c>
    </row>
    <row r="15" spans="1:58">
      <c r="A15" s="63">
        <v>2022</v>
      </c>
      <c r="B15" s="48">
        <v>53.261387600150165</v>
      </c>
      <c r="C15" s="48">
        <v>37.931747688375808</v>
      </c>
      <c r="D15" s="48">
        <v>90.257846323891471</v>
      </c>
      <c r="E15" s="48">
        <f>E72</f>
        <v>54.384600977895836</v>
      </c>
      <c r="F15" s="49">
        <f>F72</f>
        <v>4.4751890290829888</v>
      </c>
    </row>
    <row r="16" spans="1:58">
      <c r="A16" s="63">
        <v>2023</v>
      </c>
      <c r="B16" s="48">
        <v>53.046315259213131</v>
      </c>
      <c r="C16" s="48">
        <v>7.3773930830536241</v>
      </c>
      <c r="D16" s="48">
        <v>15.813780342182119</v>
      </c>
      <c r="E16" s="48">
        <v>96.202996749465015</v>
      </c>
      <c r="F16" s="49">
        <v>11.414248455574763</v>
      </c>
    </row>
    <row r="17" spans="1:13">
      <c r="A17" s="52"/>
      <c r="B17" s="48"/>
      <c r="C17" s="48"/>
      <c r="D17" s="48"/>
      <c r="E17" s="48"/>
      <c r="F17" s="49"/>
    </row>
    <row r="18" spans="1:13">
      <c r="A18" s="64">
        <v>2012</v>
      </c>
      <c r="B18" s="48"/>
      <c r="C18" s="48"/>
      <c r="D18" s="48"/>
      <c r="E18" s="48"/>
      <c r="F18" s="49"/>
    </row>
    <row r="19" spans="1:13">
      <c r="A19" s="52" t="s">
        <v>36</v>
      </c>
      <c r="B19" s="103">
        <v>28.102040122407441</v>
      </c>
      <c r="C19" s="48">
        <v>21.233814791085781</v>
      </c>
      <c r="D19" s="48">
        <v>79.998348955292585</v>
      </c>
      <c r="E19" s="48">
        <f>[1]FSD!$T$179</f>
        <v>204.89603223625215</v>
      </c>
      <c r="F19" s="49">
        <f>[1]FSD!$T$182</f>
        <v>14.506804892330807</v>
      </c>
      <c r="I19" s="2"/>
      <c r="J19" s="2"/>
      <c r="K19" s="36"/>
      <c r="M19" s="2"/>
    </row>
    <row r="20" spans="1:13">
      <c r="A20" s="52" t="s">
        <v>37</v>
      </c>
      <c r="B20" s="103">
        <v>47.8684788474011</v>
      </c>
      <c r="C20" s="48">
        <v>13.212440826601874</v>
      </c>
      <c r="D20" s="48">
        <v>39.195874581419169</v>
      </c>
      <c r="E20" s="48">
        <f>[1]FSD!$U$179</f>
        <v>163.89861087485269</v>
      </c>
      <c r="F20" s="49">
        <f>[1]FSD!$U$182</f>
        <v>11.810163177808521</v>
      </c>
      <c r="I20" s="2"/>
      <c r="J20" s="36"/>
      <c r="K20" s="36"/>
      <c r="M20" s="2"/>
    </row>
    <row r="21" spans="1:13">
      <c r="A21" s="52" t="s">
        <v>38</v>
      </c>
      <c r="B21" s="103">
        <v>35.317852156441312</v>
      </c>
      <c r="C21" s="48">
        <v>9.9599651112833811</v>
      </c>
      <c r="D21" s="48">
        <v>29.567058922259136</v>
      </c>
      <c r="E21" s="48">
        <f>[1]FSD!$V$179</f>
        <v>137.50143437505818</v>
      </c>
      <c r="F21" s="49">
        <f>[1]FSD!$V$182</f>
        <v>13.020893984187708</v>
      </c>
      <c r="I21" s="2"/>
      <c r="J21" s="36"/>
      <c r="K21" s="36"/>
      <c r="M21" s="2"/>
    </row>
    <row r="22" spans="1:13">
      <c r="A22" s="58" t="s">
        <v>39</v>
      </c>
      <c r="B22" s="103">
        <v>37.321816647922851</v>
      </c>
      <c r="C22" s="48">
        <v>17.308918152844889</v>
      </c>
      <c r="D22" s="48">
        <v>53.411751364147783</v>
      </c>
      <c r="E22" s="48">
        <f>[1]FSD!$W$179</f>
        <v>160.86092636882111</v>
      </c>
      <c r="F22" s="49">
        <f>[1]FSD!$W$182</f>
        <v>15.810208604966661</v>
      </c>
      <c r="I22" s="2"/>
      <c r="J22" s="36"/>
      <c r="K22" s="36"/>
      <c r="M22" s="2"/>
    </row>
    <row r="23" spans="1:13">
      <c r="A23" s="64">
        <v>2013</v>
      </c>
      <c r="B23" s="48"/>
      <c r="C23" s="48"/>
      <c r="D23" s="48"/>
      <c r="E23" s="48"/>
      <c r="F23" s="49"/>
      <c r="I23" s="2"/>
      <c r="J23" s="2"/>
      <c r="K23" s="2"/>
      <c r="M23" s="2"/>
    </row>
    <row r="24" spans="1:13">
      <c r="A24" s="52" t="s">
        <v>36</v>
      </c>
      <c r="B24" s="103">
        <v>26.055419835588111</v>
      </c>
      <c r="C24" s="48">
        <v>9.245532829849612</v>
      </c>
      <c r="D24" s="48">
        <v>31.445900651807491</v>
      </c>
      <c r="E24" s="48">
        <f>[1]FSD!$X$179</f>
        <v>177.19658289475072</v>
      </c>
      <c r="F24" s="49">
        <f>[1]FSD!$X$182</f>
        <v>11.045823177065484</v>
      </c>
      <c r="I24" s="2"/>
      <c r="J24" s="2"/>
      <c r="K24" s="2"/>
      <c r="M24" s="2"/>
    </row>
    <row r="25" spans="1:13">
      <c r="A25" s="52" t="s">
        <v>37</v>
      </c>
      <c r="B25" s="103">
        <v>15.181068268059072</v>
      </c>
      <c r="C25" s="48">
        <v>6.304392406883208</v>
      </c>
      <c r="D25" s="48">
        <v>27.053912639545203</v>
      </c>
      <c r="E25" s="48">
        <f>[1]FSD!$Y$179</f>
        <v>165.75042470625942</v>
      </c>
      <c r="F25" s="49">
        <f>[1]FSD!$Y$182</f>
        <v>8.2163894405702411</v>
      </c>
      <c r="I25" s="2"/>
      <c r="J25" s="2"/>
      <c r="K25" s="2"/>
      <c r="M25" s="2"/>
    </row>
    <row r="26" spans="1:13">
      <c r="A26" s="52" t="s">
        <v>38</v>
      </c>
      <c r="B26" s="103">
        <v>38.269066162015584</v>
      </c>
      <c r="C26" s="48">
        <v>2.0937835516155303</v>
      </c>
      <c r="D26" s="48">
        <v>7.6969169995463602</v>
      </c>
      <c r="E26" s="48">
        <f>[1]FSD!$Z$179</f>
        <v>197.43871760895337</v>
      </c>
      <c r="F26" s="49">
        <f>[1]FSD!$Z$182</f>
        <v>13.607689666742573</v>
      </c>
      <c r="I26" s="2"/>
      <c r="J26" s="2"/>
      <c r="K26" s="2"/>
      <c r="M26" s="2"/>
    </row>
    <row r="27" spans="1:13">
      <c r="A27" s="58" t="s">
        <v>39</v>
      </c>
      <c r="B27" s="103">
        <v>42.617211288828749</v>
      </c>
      <c r="C27" s="48">
        <v>4.1184765129129506</v>
      </c>
      <c r="D27" s="48">
        <v>12.11419891263653</v>
      </c>
      <c r="E27" s="48">
        <f>[1]FSD!$AA$179</f>
        <v>194.41003512097384</v>
      </c>
      <c r="F27" s="49">
        <f>[1]FSD!$AA$182</f>
        <v>14.906550480345713</v>
      </c>
      <c r="I27" s="2"/>
      <c r="J27" s="2"/>
      <c r="K27" s="2"/>
      <c r="M27" s="2"/>
    </row>
    <row r="28" spans="1:13">
      <c r="A28" s="64">
        <v>2014</v>
      </c>
      <c r="B28" s="48"/>
      <c r="C28" s="48"/>
      <c r="D28" s="48"/>
      <c r="E28" s="48"/>
      <c r="F28" s="49"/>
      <c r="I28" s="2"/>
      <c r="J28" s="2"/>
      <c r="K28" s="2"/>
      <c r="M28" s="2"/>
    </row>
    <row r="29" spans="1:13">
      <c r="A29" s="52" t="s">
        <v>36</v>
      </c>
      <c r="B29" s="103">
        <v>42.770856351991235</v>
      </c>
      <c r="C29" s="48">
        <v>-0.64293673186284894</v>
      </c>
      <c r="D29" s="48">
        <v>-1.6921056603059375</v>
      </c>
      <c r="E29" s="48">
        <f>[1]FSD!$AB$179</f>
        <v>183.08562795554738</v>
      </c>
      <c r="F29" s="49">
        <f>[1]FSD!$AB$182</f>
        <v>14.129942596892217</v>
      </c>
      <c r="I29" s="2"/>
      <c r="J29" s="36"/>
      <c r="K29" s="36"/>
      <c r="M29" s="2"/>
    </row>
    <row r="30" spans="1:13">
      <c r="A30" s="52" t="s">
        <v>37</v>
      </c>
      <c r="B30" s="103">
        <v>36.801017493183295</v>
      </c>
      <c r="C30" s="48">
        <v>1.6706736055464615</v>
      </c>
      <c r="D30" s="48">
        <v>4.5877756130862108</v>
      </c>
      <c r="E30" s="48">
        <f>[1]FSD!$AC$179</f>
        <v>143.92950000109974</v>
      </c>
      <c r="F30" s="49">
        <f>[1]FSD!$AC$182</f>
        <v>4.5834371471468334</v>
      </c>
      <c r="I30" s="2"/>
      <c r="J30" s="36"/>
      <c r="K30" s="36"/>
      <c r="M30" s="2"/>
    </row>
    <row r="31" spans="1:13">
      <c r="A31" s="52" t="s">
        <v>38</v>
      </c>
      <c r="B31" s="103">
        <v>33.994786561382071</v>
      </c>
      <c r="C31" s="48">
        <v>4.5715080535878227E-3</v>
      </c>
      <c r="D31" s="48">
        <v>-0.18420305918132759</v>
      </c>
      <c r="E31" s="48">
        <f>[1]FSD!$AD$179</f>
        <v>131.22358337808896</v>
      </c>
      <c r="F31" s="49">
        <f>[1]FSD!$AD$182</f>
        <v>4.0314642188040262</v>
      </c>
      <c r="I31" s="2"/>
      <c r="J31" s="36"/>
      <c r="K31" s="36"/>
      <c r="M31" s="2"/>
    </row>
    <row r="32" spans="1:13">
      <c r="A32" s="58" t="s">
        <v>39</v>
      </c>
      <c r="B32" s="103">
        <v>34.372145942425682</v>
      </c>
      <c r="C32" s="48">
        <v>-0.87553201310252748</v>
      </c>
      <c r="D32" s="48">
        <v>-2.7801758987902292</v>
      </c>
      <c r="E32" s="48">
        <f>[1]FSD!$AE$179</f>
        <v>133.29563579891453</v>
      </c>
      <c r="F32" s="49">
        <f>[1]FSD!$AE$182</f>
        <v>9.3821946461138452</v>
      </c>
      <c r="I32" s="2"/>
      <c r="J32" s="2"/>
      <c r="K32" s="2"/>
      <c r="M32" s="2"/>
    </row>
    <row r="33" spans="1:14">
      <c r="A33" s="64">
        <v>2015</v>
      </c>
      <c r="B33" s="48"/>
      <c r="C33" s="48"/>
      <c r="D33" s="48"/>
      <c r="E33" s="48"/>
      <c r="F33" s="49"/>
      <c r="I33" s="2"/>
      <c r="J33" s="2"/>
      <c r="K33" s="2"/>
      <c r="M33" s="2"/>
    </row>
    <row r="34" spans="1:14">
      <c r="A34" s="52" t="s">
        <v>36</v>
      </c>
      <c r="B34" s="103">
        <v>28.373826729961905</v>
      </c>
      <c r="C34" s="48">
        <v>1.8341927350649312</v>
      </c>
      <c r="D34" s="48">
        <v>4.9650766664855617</v>
      </c>
      <c r="E34" s="48">
        <f>[1]FSD!$AF$179</f>
        <v>127.29230531149749</v>
      </c>
      <c r="F34" s="49">
        <f>[1]FSD!$AF$182</f>
        <v>6.0465915511244406</v>
      </c>
      <c r="I34" s="2"/>
      <c r="J34" s="2"/>
      <c r="K34" s="2"/>
      <c r="M34" s="2"/>
    </row>
    <row r="35" spans="1:14">
      <c r="A35" s="52" t="s">
        <v>37</v>
      </c>
      <c r="B35" s="103">
        <v>39.640184712370505</v>
      </c>
      <c r="C35" s="48">
        <v>-2.1709754706869386</v>
      </c>
      <c r="D35" s="48">
        <v>-8.1781101263777778</v>
      </c>
      <c r="E35" s="48">
        <f>[1]FSD!$AG$179</f>
        <v>129.84437598215888</v>
      </c>
      <c r="F35" s="49">
        <f>[1]FSD!$AG$182</f>
        <v>9.9155113522596601</v>
      </c>
      <c r="I35" s="2"/>
      <c r="J35" s="2"/>
      <c r="K35" s="2"/>
      <c r="M35" s="2"/>
    </row>
    <row r="36" spans="1:14">
      <c r="A36" s="52" t="s">
        <v>38</v>
      </c>
      <c r="B36" s="103">
        <v>37.764259191760956</v>
      </c>
      <c r="C36" s="48">
        <v>-2.5626151038808853</v>
      </c>
      <c r="D36" s="48">
        <v>-9.1233789919778232</v>
      </c>
      <c r="E36" s="48">
        <f>[1]FSD!$AH$179</f>
        <v>92.755331819669934</v>
      </c>
      <c r="F36" s="49">
        <f>[1]FSD!$AH$182</f>
        <v>11.174597399406146</v>
      </c>
      <c r="I36" s="2"/>
      <c r="M36" s="2"/>
    </row>
    <row r="37" spans="1:14">
      <c r="A37" s="58" t="s">
        <v>39</v>
      </c>
      <c r="B37" s="103">
        <v>38.744031301329684</v>
      </c>
      <c r="C37" s="48">
        <v>-2.7610907443886346</v>
      </c>
      <c r="D37" s="48">
        <v>-9.4276544321495326</v>
      </c>
      <c r="E37" s="48">
        <f>[1]FSD!$AI$179</f>
        <v>77.178454036837266</v>
      </c>
      <c r="F37" s="49">
        <f>[1]FSD!$AI$182</f>
        <v>14.488821250110517</v>
      </c>
      <c r="I37" s="2"/>
      <c r="M37" s="2"/>
    </row>
    <row r="38" spans="1:14">
      <c r="A38" s="64">
        <v>2016</v>
      </c>
      <c r="B38" s="48"/>
      <c r="C38" s="48"/>
      <c r="D38" s="48"/>
      <c r="E38" s="48"/>
      <c r="F38" s="49"/>
      <c r="I38" s="2"/>
      <c r="M38" s="2"/>
    </row>
    <row r="39" spans="1:14">
      <c r="A39" s="52" t="s">
        <v>36</v>
      </c>
      <c r="B39" s="103">
        <v>41.366468008177861</v>
      </c>
      <c r="C39" s="48">
        <v>6.4101302471065615</v>
      </c>
      <c r="D39" s="48">
        <v>13.32460053560399</v>
      </c>
      <c r="E39" s="48">
        <f>[1]FSD!$AJ$179</f>
        <v>116.79913055615958</v>
      </c>
      <c r="F39" s="49">
        <f>[1]FSD!$AJ$182</f>
        <v>7.7715981045838909</v>
      </c>
      <c r="I39" s="2"/>
      <c r="M39" s="2"/>
    </row>
    <row r="40" spans="1:14">
      <c r="A40" s="52" t="s">
        <v>37</v>
      </c>
      <c r="B40" s="103">
        <v>33.342459124652656</v>
      </c>
      <c r="C40" s="48">
        <v>12.372340277541118</v>
      </c>
      <c r="D40" s="48">
        <v>15.323609031424731</v>
      </c>
      <c r="E40" s="48">
        <f>[1]FSD!$AK$179</f>
        <v>122.32812676766527</v>
      </c>
      <c r="F40" s="49">
        <f>[1]FSD!$AK$182</f>
        <v>12.453634359137542</v>
      </c>
      <c r="I40" s="2"/>
      <c r="M40" s="2"/>
    </row>
    <row r="41" spans="1:14">
      <c r="A41" s="52" t="s">
        <v>38</v>
      </c>
      <c r="B41" s="103">
        <v>19.982434781294735</v>
      </c>
      <c r="C41" s="48">
        <v>-4.0249752889576209</v>
      </c>
      <c r="D41" s="48">
        <v>-6.924439990597353</v>
      </c>
      <c r="E41" s="48">
        <f>[1]FSD!$AL$179</f>
        <v>126.49304558313501</v>
      </c>
      <c r="F41" s="49">
        <f>[1]FSD!$AL$182</f>
        <v>16.198682226232069</v>
      </c>
      <c r="I41" s="2"/>
      <c r="J41" s="2"/>
      <c r="M41" s="2"/>
    </row>
    <row r="42" spans="1:14">
      <c r="A42" s="58" t="s">
        <v>39</v>
      </c>
      <c r="B42" s="103">
        <v>22.255345430551511</v>
      </c>
      <c r="C42" s="48">
        <v>8.6223004707593418</v>
      </c>
      <c r="D42" s="48">
        <v>25.820583240232747</v>
      </c>
      <c r="E42" s="48">
        <f>[1]FSD!$AM$179</f>
        <v>156.07020864282921</v>
      </c>
      <c r="F42" s="49">
        <f>[1]FSD!$AM$182</f>
        <v>19.354888597017609</v>
      </c>
      <c r="I42" s="36"/>
      <c r="J42" s="36"/>
      <c r="M42" s="2"/>
    </row>
    <row r="43" spans="1:14">
      <c r="A43" s="64">
        <v>2017</v>
      </c>
      <c r="B43" s="48"/>
      <c r="C43" s="48"/>
      <c r="D43" s="48"/>
      <c r="E43" s="48"/>
      <c r="F43" s="49"/>
      <c r="I43" s="2"/>
      <c r="M43" s="2"/>
    </row>
    <row r="44" spans="1:14">
      <c r="A44" s="52" t="s">
        <v>36</v>
      </c>
      <c r="B44" s="103">
        <v>15.813966245451871</v>
      </c>
      <c r="C44" s="48">
        <v>1.7689916374492527</v>
      </c>
      <c r="D44" s="48">
        <v>6.7327404523616519</v>
      </c>
      <c r="E44" s="48">
        <f>[1]FSD!$AN$179</f>
        <v>124.67971818753696</v>
      </c>
      <c r="F44" s="49">
        <f>[1]FSD!$AN$182</f>
        <v>10.183033835239222</v>
      </c>
      <c r="I44" s="36"/>
      <c r="J44" s="36"/>
      <c r="M44" s="2"/>
    </row>
    <row r="45" spans="1:14">
      <c r="A45" s="52" t="s">
        <v>37</v>
      </c>
      <c r="B45" s="103">
        <v>28.705678875619324</v>
      </c>
      <c r="C45" s="48">
        <v>16.504113612733146</v>
      </c>
      <c r="D45" s="48">
        <v>85.93723479250491</v>
      </c>
      <c r="E45" s="48">
        <f>[1]FSD!$AO$179</f>
        <v>119.00079030203266</v>
      </c>
      <c r="F45" s="49">
        <f>[1]FSD!$AO$182</f>
        <v>12.260573813861981</v>
      </c>
      <c r="I45" s="36"/>
      <c r="J45" s="36"/>
      <c r="M45" s="2"/>
    </row>
    <row r="46" spans="1:14">
      <c r="A46" s="52" t="s">
        <v>38</v>
      </c>
      <c r="B46" s="103">
        <v>21.604074166942752</v>
      </c>
      <c r="C46" s="48">
        <v>7.1980978175710018</v>
      </c>
      <c r="D46" s="48">
        <v>36.306815951277081</v>
      </c>
      <c r="E46" s="48">
        <f>[1]FSD!$AP$179</f>
        <v>124.7381727953691</v>
      </c>
      <c r="F46" s="49">
        <f>[1]FSD!$AP$182</f>
        <v>15.171606526085968</v>
      </c>
      <c r="I46" s="36"/>
      <c r="J46" s="36"/>
      <c r="M46" s="2"/>
      <c r="N46" s="2"/>
    </row>
    <row r="47" spans="1:14">
      <c r="A47" s="58" t="s">
        <v>39</v>
      </c>
      <c r="B47" s="103">
        <v>30.830349414936638</v>
      </c>
      <c r="C47" s="48">
        <v>3.9697189482666762</v>
      </c>
      <c r="D47" s="48">
        <v>17.54338199821802</v>
      </c>
      <c r="E47" s="48">
        <f>[1]FSD!$AQ$179</f>
        <v>135.72108530745777</v>
      </c>
      <c r="F47" s="49">
        <f>[1]FSD!$AQ$182</f>
        <v>18.720806727367783</v>
      </c>
      <c r="I47" s="36"/>
      <c r="J47" s="36"/>
    </row>
    <row r="48" spans="1:14">
      <c r="A48" s="64">
        <v>2018</v>
      </c>
      <c r="B48" s="48"/>
      <c r="C48" s="48"/>
      <c r="D48" s="48"/>
      <c r="E48" s="48"/>
      <c r="F48" s="49"/>
      <c r="I48" s="2"/>
    </row>
    <row r="49" spans="1:14">
      <c r="A49" s="52" t="s">
        <v>36</v>
      </c>
      <c r="B49" s="103">
        <v>35.64054463774238</v>
      </c>
      <c r="C49" s="101">
        <v>-1.0851314636431382</v>
      </c>
      <c r="D49" s="101">
        <v>-4.658880928196214</v>
      </c>
      <c r="E49" s="48">
        <f>[1]FSD!$AR$179</f>
        <v>185.13449934262357</v>
      </c>
      <c r="F49" s="49">
        <f>[1]FSD!$AR$182</f>
        <v>4.2614470504969439</v>
      </c>
      <c r="I49" s="36"/>
      <c r="J49" s="36"/>
    </row>
    <row r="50" spans="1:14">
      <c r="A50" s="52" t="s">
        <v>37</v>
      </c>
      <c r="B50" s="103">
        <v>36.238894115815121</v>
      </c>
      <c r="C50" s="101">
        <v>-3.4974254647961569</v>
      </c>
      <c r="D50" s="101">
        <v>-13.36545566505383</v>
      </c>
      <c r="E50" s="48">
        <f>[1]FSD!$AS$179</f>
        <v>162.4984333321635</v>
      </c>
      <c r="F50" s="49">
        <f>[1]FSD!$AS$182</f>
        <v>8.1470605019487685</v>
      </c>
      <c r="I50" s="36"/>
      <c r="J50" s="36"/>
      <c r="K50" s="2"/>
    </row>
    <row r="51" spans="1:14">
      <c r="A51" s="52" t="s">
        <v>38</v>
      </c>
      <c r="B51" s="103">
        <v>37.715324829529919</v>
      </c>
      <c r="C51" s="101">
        <v>-1.7066408905713675</v>
      </c>
      <c r="D51" s="101">
        <v>-7.3248698582162861</v>
      </c>
      <c r="E51" s="48">
        <f>[1]FSD!$AT$179</f>
        <v>107.30692946679761</v>
      </c>
      <c r="F51" s="49">
        <f>[1]FSD!$AT$182</f>
        <v>12.88355629274742</v>
      </c>
      <c r="I51" s="36"/>
      <c r="J51" s="36"/>
      <c r="M51" s="2"/>
    </row>
    <row r="52" spans="1:14">
      <c r="A52" s="58" t="s">
        <v>39</v>
      </c>
      <c r="B52" s="103">
        <v>11.78524542777919</v>
      </c>
      <c r="C52" s="102"/>
      <c r="D52" s="101">
        <v>-11.079905410457222</v>
      </c>
      <c r="E52" s="48">
        <f>[1]FSD!$AU$179</f>
        <v>111.80196594791474</v>
      </c>
      <c r="F52" s="49">
        <f>[1]FSD!$AU$182</f>
        <v>14.059202342223895</v>
      </c>
      <c r="I52" s="36"/>
      <c r="J52" s="36"/>
    </row>
    <row r="53" spans="1:14">
      <c r="A53" s="64">
        <v>2019</v>
      </c>
      <c r="B53" s="48"/>
      <c r="C53" s="48"/>
      <c r="D53" s="48"/>
      <c r="E53" s="48"/>
      <c r="F53" s="49"/>
      <c r="I53" s="2"/>
    </row>
    <row r="54" spans="1:14">
      <c r="A54" s="52" t="s">
        <v>36</v>
      </c>
      <c r="B54" s="103">
        <v>27.338146199347939</v>
      </c>
      <c r="C54" s="48">
        <v>-6.0909651565093668E-2</v>
      </c>
      <c r="D54" s="101">
        <v>-2.9427395724125898</v>
      </c>
      <c r="E54" s="48">
        <f>[1]FSD!$AV$179</f>
        <v>90.682168999345635</v>
      </c>
      <c r="F54" s="49">
        <f>[1]FSD!$AV$182</f>
        <v>9.7391750716438636</v>
      </c>
      <c r="I54" s="36"/>
      <c r="J54" s="36"/>
      <c r="K54" s="2"/>
      <c r="M54" s="2"/>
      <c r="N54" s="2"/>
    </row>
    <row r="55" spans="1:14">
      <c r="A55" s="52" t="s">
        <v>37</v>
      </c>
      <c r="B55" s="103">
        <v>29.474583634732415</v>
      </c>
      <c r="C55" s="101">
        <v>7.2240181811907149</v>
      </c>
      <c r="D55" s="101">
        <v>33.503803702144033</v>
      </c>
      <c r="E55" s="48">
        <f>[1]FSD!$AW$179</f>
        <v>103.57999432815407</v>
      </c>
      <c r="F55" s="49">
        <f>[1]FSD!$AW$182</f>
        <v>15.783911352528548</v>
      </c>
      <c r="I55" s="36"/>
      <c r="J55" s="36"/>
      <c r="M55" s="2"/>
      <c r="N55" s="2"/>
    </row>
    <row r="56" spans="1:14">
      <c r="A56" s="52" t="s">
        <v>38</v>
      </c>
      <c r="B56" s="103">
        <v>48.662437176185485</v>
      </c>
      <c r="C56" s="101">
        <v>10.796301352544102</v>
      </c>
      <c r="D56" s="101">
        <v>40.933428130006043</v>
      </c>
      <c r="E56" s="48">
        <f>[1]FSD!$AX$179</f>
        <v>91.965920270273614</v>
      </c>
      <c r="F56" s="49">
        <f>[1]FSD!$AX$182</f>
        <v>19.513105183910159</v>
      </c>
      <c r="I56" s="2"/>
      <c r="J56" s="2"/>
      <c r="M56" s="2"/>
      <c r="N56" s="2"/>
    </row>
    <row r="57" spans="1:14">
      <c r="A57" s="58" t="s">
        <v>39</v>
      </c>
      <c r="B57" s="103">
        <v>47.567902695737018</v>
      </c>
      <c r="C57" s="48">
        <v>11.072351441235808</v>
      </c>
      <c r="D57" s="48">
        <v>37.633972999388618</v>
      </c>
      <c r="E57" s="48">
        <f>[1]FSD!$AY$179</f>
        <v>94.430573031492415</v>
      </c>
      <c r="F57" s="49">
        <f>[1]FSD!$AY$182</f>
        <v>22.242861466646623</v>
      </c>
      <c r="I57" s="2"/>
      <c r="J57" s="2"/>
      <c r="M57" s="2"/>
      <c r="N57" s="2"/>
    </row>
    <row r="58" spans="1:14">
      <c r="A58" s="64">
        <v>2020</v>
      </c>
      <c r="B58" s="48"/>
      <c r="C58" s="48"/>
      <c r="D58" s="48"/>
      <c r="E58" s="48"/>
      <c r="F58" s="49"/>
      <c r="I58" s="2"/>
      <c r="J58" s="2"/>
      <c r="K58" s="2"/>
      <c r="M58" s="2"/>
      <c r="N58" s="2"/>
    </row>
    <row r="59" spans="1:14">
      <c r="A59" s="52" t="s">
        <v>36</v>
      </c>
      <c r="B59" s="103">
        <v>43.852268848070672</v>
      </c>
      <c r="C59" s="101">
        <v>10.525163719139371</v>
      </c>
      <c r="D59" s="101">
        <v>26.188294932850013</v>
      </c>
      <c r="E59" s="48">
        <f>[1]FSD!$AZ$179</f>
        <v>99.530010647776763</v>
      </c>
      <c r="F59" s="49">
        <f>[1]FSD!$AZ$182</f>
        <v>-6.4092470653606401</v>
      </c>
      <c r="I59" s="2"/>
      <c r="M59" s="2"/>
      <c r="N59" s="2"/>
    </row>
    <row r="60" spans="1:14" s="65" customFormat="1">
      <c r="A60" s="52" t="s">
        <v>37</v>
      </c>
      <c r="B60" s="103">
        <v>45.211878250080481</v>
      </c>
      <c r="C60" s="101">
        <v>11.527716368578792</v>
      </c>
      <c r="D60" s="101">
        <v>28.938391897440713</v>
      </c>
      <c r="E60" s="48">
        <f>[1]FSD!$BA$179</f>
        <v>95.395253313833322</v>
      </c>
      <c r="F60" s="49">
        <f>[1]FSD!$BA$182</f>
        <v>3.9439640335545598</v>
      </c>
      <c r="I60" s="66"/>
      <c r="M60" s="66"/>
    </row>
    <row r="61" spans="1:14">
      <c r="A61" s="52" t="s">
        <v>38</v>
      </c>
      <c r="B61" s="103">
        <v>46.984517914749865</v>
      </c>
      <c r="C61" s="101">
        <v>11.225229043225788</v>
      </c>
      <c r="D61" s="101">
        <v>27.785319629091898</v>
      </c>
      <c r="E61" s="48">
        <f>[1]FSD!$BB$179</f>
        <v>102.86345657521001</v>
      </c>
      <c r="F61" s="49">
        <f>[1]FSD!$BB$182</f>
        <v>8.4007731828492869</v>
      </c>
      <c r="I61" s="2"/>
      <c r="M61" s="2"/>
    </row>
    <row r="62" spans="1:14">
      <c r="A62" s="58" t="s">
        <v>39</v>
      </c>
      <c r="B62" s="103">
        <v>44.228173329121795</v>
      </c>
      <c r="C62" s="48">
        <v>34.864459616630583</v>
      </c>
      <c r="D62" s="48">
        <v>87.885050213448935</v>
      </c>
      <c r="E62" s="48">
        <f>[1]FSD!$BC$179</f>
        <v>97.108724658865953</v>
      </c>
      <c r="F62" s="49">
        <f>[1]FSD!$BC$182</f>
        <v>11.374224607706578</v>
      </c>
      <c r="I62" s="2"/>
      <c r="J62" s="36"/>
      <c r="K62" s="36"/>
      <c r="M62" s="2"/>
    </row>
    <row r="63" spans="1:14">
      <c r="A63" s="64">
        <v>2021</v>
      </c>
      <c r="B63" s="48"/>
      <c r="C63" s="48"/>
      <c r="D63" s="48"/>
      <c r="E63" s="48"/>
      <c r="F63" s="49"/>
      <c r="I63" s="2"/>
      <c r="J63" s="36"/>
      <c r="K63" s="36"/>
      <c r="M63" s="2"/>
    </row>
    <row r="64" spans="1:14">
      <c r="A64" s="52" t="s">
        <v>36</v>
      </c>
      <c r="B64" s="103">
        <v>48.282620013331844</v>
      </c>
      <c r="C64" s="101">
        <v>30.777231270328631</v>
      </c>
      <c r="D64" s="101">
        <v>73.731042573369123</v>
      </c>
      <c r="E64" s="48">
        <f>[1]FSD!$BD$179</f>
        <v>82.987831513435751</v>
      </c>
      <c r="F64" s="49">
        <f>[1]FSD!$BD$182</f>
        <v>5.2661284274264855</v>
      </c>
      <c r="I64" s="2"/>
      <c r="J64" s="36"/>
      <c r="K64" s="36"/>
      <c r="M64" s="2"/>
    </row>
    <row r="65" spans="1:13">
      <c r="A65" s="52" t="s">
        <v>37</v>
      </c>
      <c r="B65" s="103">
        <v>48.484007734474012</v>
      </c>
      <c r="C65" s="101">
        <v>39.64571971179209</v>
      </c>
      <c r="D65" s="101">
        <v>94.132584370961567</v>
      </c>
      <c r="E65" s="48">
        <f>[1]FSD!$BE$179</f>
        <v>73.060376521634112</v>
      </c>
      <c r="F65" s="49">
        <f>[1]FSD!$BE$182</f>
        <v>10.25209804220342</v>
      </c>
      <c r="I65" s="2"/>
      <c r="J65" s="2"/>
      <c r="K65" s="2"/>
      <c r="M65" s="2"/>
    </row>
    <row r="66" spans="1:13">
      <c r="A66" s="52" t="s">
        <v>38</v>
      </c>
      <c r="B66" s="103">
        <v>48.214218685356933</v>
      </c>
      <c r="C66" s="101">
        <v>45.616595258386553</v>
      </c>
      <c r="D66" s="101">
        <v>107.82890633907923</v>
      </c>
      <c r="E66" s="48">
        <f>[1]FSD!$BF$179</f>
        <v>67.805205752039058</v>
      </c>
      <c r="F66" s="49">
        <f>[1]FSD!$BF$182</f>
        <v>12.129364669983051</v>
      </c>
      <c r="I66" s="2"/>
      <c r="J66" s="2"/>
      <c r="K66" s="2"/>
      <c r="M66" s="2"/>
    </row>
    <row r="67" spans="1:13">
      <c r="A67" s="58" t="s">
        <v>39</v>
      </c>
      <c r="B67" s="103">
        <v>46.054678791209433</v>
      </c>
      <c r="C67" s="48">
        <v>37.931747688375808</v>
      </c>
      <c r="D67" s="48">
        <v>90.257846323891471</v>
      </c>
      <c r="E67" s="48">
        <f>[1]FSD!$BG$179</f>
        <v>79.685377406462663</v>
      </c>
      <c r="F67" s="49">
        <f>[1]FSD!$BG$182</f>
        <v>14.863351612909295</v>
      </c>
      <c r="I67" s="2"/>
      <c r="J67" s="2"/>
      <c r="K67" s="2"/>
      <c r="M67" s="2"/>
    </row>
    <row r="68" spans="1:13">
      <c r="A68" s="64">
        <v>2022</v>
      </c>
      <c r="B68" s="48"/>
      <c r="C68" s="48"/>
      <c r="D68" s="48"/>
      <c r="E68" s="48"/>
      <c r="F68" s="49"/>
      <c r="I68" s="2"/>
      <c r="J68" s="2"/>
      <c r="K68" s="2"/>
      <c r="M68" s="2"/>
    </row>
    <row r="69" spans="1:13">
      <c r="A69" s="52" t="s">
        <v>36</v>
      </c>
      <c r="B69" s="103">
        <v>44.441600975532367</v>
      </c>
      <c r="C69" s="101">
        <v>25.34630216276793</v>
      </c>
      <c r="D69" s="101">
        <v>62.165912872975767</v>
      </c>
      <c r="E69" s="48">
        <f>[1]FSD!$BH$179</f>
        <v>62.739887514983415</v>
      </c>
      <c r="F69" s="49">
        <v>4.2402260355063577</v>
      </c>
      <c r="I69" s="2"/>
      <c r="J69" s="2"/>
      <c r="M69" s="2"/>
    </row>
    <row r="70" spans="1:13">
      <c r="A70" s="52" t="s">
        <v>37</v>
      </c>
      <c r="B70" s="103">
        <v>47.027312898428768</v>
      </c>
      <c r="C70" s="101">
        <v>19.034150634508677</v>
      </c>
      <c r="D70" s="101">
        <v>46.242585401765787</v>
      </c>
      <c r="E70" s="48">
        <f>[1]FSD!$BI$179</f>
        <v>46.550639492607814</v>
      </c>
      <c r="F70" s="49">
        <v>3.4083800282049213</v>
      </c>
      <c r="I70" s="2"/>
      <c r="J70" s="2"/>
      <c r="M70" s="2"/>
    </row>
    <row r="71" spans="1:13">
      <c r="A71" s="52" t="s">
        <v>38</v>
      </c>
      <c r="B71" s="103">
        <v>49.585070332187506</v>
      </c>
      <c r="C71" s="101">
        <v>17.101988674767412</v>
      </c>
      <c r="D71" s="101">
        <v>39.60788115580813</v>
      </c>
      <c r="E71" s="48">
        <f>[1]FSD!$BJ$179</f>
        <v>40.777678798667793</v>
      </c>
      <c r="F71" s="49">
        <v>2.4036250986078356</v>
      </c>
      <c r="I71" s="2"/>
      <c r="J71" s="2"/>
      <c r="M71" s="2"/>
    </row>
    <row r="72" spans="1:13">
      <c r="A72" s="58" t="s">
        <v>39</v>
      </c>
      <c r="B72" s="103">
        <v>53.261387600150165</v>
      </c>
      <c r="C72" s="48">
        <v>15.607282836029585</v>
      </c>
      <c r="D72" s="48">
        <v>34.270245898767691</v>
      </c>
      <c r="E72" s="48">
        <v>54.384600977895836</v>
      </c>
      <c r="F72" s="49">
        <v>4.4751890290829888</v>
      </c>
      <c r="I72" s="2"/>
      <c r="J72" s="2"/>
      <c r="M72" s="2"/>
    </row>
    <row r="73" spans="1:13">
      <c r="A73" s="64">
        <v>2023</v>
      </c>
      <c r="B73" s="48"/>
      <c r="C73" s="48"/>
      <c r="D73" s="48"/>
      <c r="E73" s="48"/>
      <c r="F73" s="49"/>
      <c r="I73" s="2"/>
      <c r="J73" s="2"/>
      <c r="M73" s="2"/>
    </row>
    <row r="74" spans="1:13">
      <c r="A74" s="52" t="s">
        <v>36</v>
      </c>
      <c r="B74" s="103">
        <v>51.41703452308797</v>
      </c>
      <c r="C74" s="48">
        <v>11.731196040881143</v>
      </c>
      <c r="D74" s="48">
        <v>24.397853564840059</v>
      </c>
      <c r="E74" s="48">
        <v>59.052569374621008</v>
      </c>
      <c r="F74" s="49">
        <v>9.6683136066760635</v>
      </c>
      <c r="I74" s="2"/>
      <c r="J74" s="2"/>
      <c r="M74" s="2"/>
    </row>
    <row r="75" spans="1:13">
      <c r="A75" s="52" t="s">
        <v>37</v>
      </c>
      <c r="B75" s="103">
        <v>51.970200874774456</v>
      </c>
      <c r="C75" s="48">
        <v>8.0584711128650941</v>
      </c>
      <c r="D75" s="48">
        <v>16.934210876579304</v>
      </c>
      <c r="E75" s="48">
        <v>52.465129344961305</v>
      </c>
      <c r="F75" s="49">
        <v>10.113787795779526</v>
      </c>
      <c r="I75" s="2"/>
      <c r="J75" s="2"/>
      <c r="M75" s="2"/>
    </row>
    <row r="76" spans="1:13">
      <c r="A76" s="52" t="s">
        <v>38</v>
      </c>
      <c r="B76" s="103">
        <v>53.356233589743894</v>
      </c>
      <c r="C76" s="48">
        <v>6.6846539924654849</v>
      </c>
      <c r="D76" s="48">
        <v>14.437412573323618</v>
      </c>
      <c r="E76" s="48">
        <v>67.96058847645169</v>
      </c>
      <c r="F76" s="49">
        <v>9.4038203864440391</v>
      </c>
      <c r="I76" s="2"/>
      <c r="J76" s="2"/>
      <c r="M76" s="2"/>
    </row>
    <row r="77" spans="1:13" s="53" customFormat="1">
      <c r="A77" s="58" t="s">
        <v>39</v>
      </c>
      <c r="B77" s="103">
        <v>53.046315259213131</v>
      </c>
      <c r="C77" s="48">
        <v>7.3773930830536241</v>
      </c>
      <c r="D77" s="48">
        <v>15.813780342182119</v>
      </c>
      <c r="E77" s="48">
        <v>96.202996749465015</v>
      </c>
      <c r="F77" s="49">
        <v>11.414248455574763</v>
      </c>
      <c r="H77"/>
      <c r="I77" s="2"/>
      <c r="J77" s="2"/>
      <c r="K77"/>
      <c r="L77"/>
      <c r="M77" s="2"/>
    </row>
    <row r="78" spans="1:13" s="53" customFormat="1">
      <c r="A78" s="64">
        <v>2024</v>
      </c>
      <c r="B78" s="48"/>
      <c r="C78" s="48"/>
      <c r="D78" s="48"/>
      <c r="E78" s="48"/>
      <c r="F78" s="49"/>
      <c r="H78"/>
      <c r="I78" s="2"/>
      <c r="J78" s="2"/>
      <c r="K78"/>
      <c r="L78"/>
      <c r="M78" s="2"/>
    </row>
    <row r="79" spans="1:13" s="53" customFormat="1">
      <c r="A79" s="52" t="s">
        <v>36</v>
      </c>
      <c r="B79" s="103">
        <v>55.354351950332479</v>
      </c>
      <c r="C79" s="103">
        <v>5.4401075626236421</v>
      </c>
      <c r="D79" s="103">
        <v>10.069562229325756</v>
      </c>
      <c r="E79" s="103">
        <v>78.910448571288555</v>
      </c>
      <c r="F79" s="104">
        <v>17.485254490341852</v>
      </c>
      <c r="H79"/>
      <c r="I79" s="2"/>
      <c r="J79" s="2"/>
      <c r="K79"/>
      <c r="L79"/>
      <c r="M79" s="2"/>
    </row>
    <row r="80" spans="1:13" s="32" customFormat="1">
      <c r="A80" s="52" t="s">
        <v>37</v>
      </c>
      <c r="B80" s="103">
        <v>53.914568251122141</v>
      </c>
      <c r="C80" s="103">
        <v>5.7154507949001312</v>
      </c>
      <c r="D80" s="103">
        <v>10.863641187589373</v>
      </c>
      <c r="E80" s="103">
        <v>86.831732710342422</v>
      </c>
      <c r="F80" s="104">
        <v>14.755970491900738</v>
      </c>
      <c r="H80"/>
      <c r="I80" s="2"/>
      <c r="J80" s="2"/>
      <c r="K80"/>
      <c r="L80"/>
      <c r="M80" s="2"/>
    </row>
    <row r="81" spans="1:18" s="32" customFormat="1" ht="15" thickBot="1">
      <c r="A81" s="60" t="s">
        <v>38</v>
      </c>
      <c r="B81" s="105">
        <v>52.742796140139461</v>
      </c>
      <c r="C81" s="105">
        <v>7.1980827328582926</v>
      </c>
      <c r="D81" s="105">
        <v>14.26863013304987</v>
      </c>
      <c r="E81" s="105">
        <v>114.01620390719023</v>
      </c>
      <c r="F81" s="106">
        <v>14.011253894979205</v>
      </c>
      <c r="I81" s="100"/>
      <c r="J81" s="100"/>
      <c r="M81" s="100"/>
    </row>
    <row r="82" spans="1:18">
      <c r="A82" s="50"/>
      <c r="B82" s="48"/>
      <c r="C82" s="48"/>
      <c r="D82" s="48"/>
      <c r="E82" s="48"/>
      <c r="F82" s="62"/>
    </row>
    <row r="83" spans="1:18">
      <c r="A83" s="61" t="s">
        <v>71</v>
      </c>
      <c r="B83" s="48"/>
      <c r="C83" s="48"/>
      <c r="D83" s="48"/>
      <c r="E83" s="48"/>
      <c r="F83" s="62"/>
    </row>
    <row r="84" spans="1:18">
      <c r="A84" s="61" t="s">
        <v>91</v>
      </c>
      <c r="B84" s="48"/>
      <c r="C84" s="48"/>
      <c r="D84" s="48"/>
      <c r="E84" s="48"/>
      <c r="F84" s="62"/>
    </row>
    <row r="86" spans="1:18" s="70" customFormat="1">
      <c r="A86" s="93"/>
      <c r="B86" s="93"/>
      <c r="C86" s="93"/>
      <c r="D86" s="93"/>
      <c r="E86" s="93"/>
      <c r="F86" s="93"/>
      <c r="G86" s="69"/>
      <c r="H86" s="69"/>
      <c r="I86" s="69"/>
      <c r="N86" s="73"/>
      <c r="O86" s="72"/>
      <c r="P86" s="72"/>
      <c r="Q86" s="74"/>
      <c r="R86" s="74"/>
    </row>
    <row r="87" spans="1:18" ht="37.5" customHeight="1">
      <c r="A87" s="93"/>
      <c r="B87" s="93"/>
      <c r="C87" s="93"/>
      <c r="D87" s="93"/>
      <c r="E87" s="93"/>
      <c r="F87" s="93"/>
    </row>
    <row r="88" spans="1:18">
      <c r="A88" s="40"/>
    </row>
    <row r="89" spans="1:18">
      <c r="A89" s="17"/>
    </row>
    <row r="90" spans="1:18">
      <c r="A90" s="40"/>
    </row>
    <row r="91" spans="1:18">
      <c r="A91" s="17"/>
    </row>
    <row r="92" spans="1:18">
      <c r="A92" s="18"/>
    </row>
  </sheetData>
  <mergeCells count="7">
    <mergeCell ref="A2:A4"/>
    <mergeCell ref="F3:F4"/>
    <mergeCell ref="E2:F2"/>
    <mergeCell ref="B2:D2"/>
    <mergeCell ref="B3:B4"/>
    <mergeCell ref="C3:C4"/>
    <mergeCell ref="D3:D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29"/>
  <sheetViews>
    <sheetView workbookViewId="0">
      <selection activeCell="K13" sqref="K13"/>
    </sheetView>
  </sheetViews>
  <sheetFormatPr defaultRowHeight="14.4"/>
  <cols>
    <col min="1" max="1" width="45.5546875" bestFit="1" customWidth="1"/>
    <col min="2" max="2" width="19.88671875" customWidth="1"/>
    <col min="3" max="3" width="45.5546875" bestFit="1" customWidth="1"/>
    <col min="4" max="4" width="23.109375" bestFit="1" customWidth="1"/>
  </cols>
  <sheetData>
    <row r="5" spans="1:3">
      <c r="A5" s="1" t="s">
        <v>0</v>
      </c>
      <c r="B5" s="12" t="s">
        <v>42</v>
      </c>
      <c r="C5" s="12" t="s">
        <v>43</v>
      </c>
    </row>
    <row r="6" spans="1:3">
      <c r="A6" t="s">
        <v>5</v>
      </c>
      <c r="B6" s="12">
        <v>38.1</v>
      </c>
      <c r="C6" s="12">
        <v>33.200000000000003</v>
      </c>
    </row>
    <row r="7" spans="1:3">
      <c r="A7" t="s">
        <v>6</v>
      </c>
      <c r="B7" s="12">
        <v>36.200000000000003</v>
      </c>
      <c r="C7" s="12">
        <v>29.3</v>
      </c>
    </row>
    <row r="8" spans="1:3">
      <c r="A8" t="s">
        <v>7</v>
      </c>
      <c r="B8" s="12">
        <v>36.299999999999997</v>
      </c>
      <c r="C8" s="12">
        <v>28.9</v>
      </c>
    </row>
    <row r="9" spans="1:3">
      <c r="A9" t="s">
        <v>8</v>
      </c>
      <c r="B9" s="12">
        <v>37.1</v>
      </c>
      <c r="C9" s="12">
        <v>29.6</v>
      </c>
    </row>
    <row r="10" spans="1:3">
      <c r="A10" t="s">
        <v>9</v>
      </c>
      <c r="B10" s="12">
        <v>37.6</v>
      </c>
      <c r="C10" s="12">
        <v>32.9</v>
      </c>
    </row>
    <row r="11" spans="1:3">
      <c r="A11" t="s">
        <v>10</v>
      </c>
      <c r="B11" s="12">
        <v>34.9</v>
      </c>
      <c r="C11" s="12">
        <v>28.5</v>
      </c>
    </row>
    <row r="12" spans="1:3">
      <c r="B12" s="12">
        <v>35</v>
      </c>
      <c r="C12" s="12">
        <v>27.9</v>
      </c>
    </row>
    <row r="13" spans="1:3">
      <c r="A13">
        <v>2019</v>
      </c>
      <c r="B13" s="12">
        <v>36.1</v>
      </c>
      <c r="C13" s="12">
        <v>28.2</v>
      </c>
    </row>
    <row r="14" spans="1:3">
      <c r="B14" s="12">
        <v>37.200000000000003</v>
      </c>
      <c r="C14" s="12">
        <v>33.200000000000003</v>
      </c>
    </row>
    <row r="15" spans="1:3">
      <c r="B15" s="12">
        <v>36</v>
      </c>
      <c r="C15" s="12">
        <v>30.9</v>
      </c>
    </row>
    <row r="16" spans="1:3">
      <c r="B16" s="12">
        <v>37.5</v>
      </c>
      <c r="C16" s="12">
        <v>30.5</v>
      </c>
    </row>
    <row r="17" spans="1:3">
      <c r="A17">
        <v>2020</v>
      </c>
      <c r="B17" s="12">
        <v>39.200000000000003</v>
      </c>
      <c r="C17" s="12">
        <v>31.9</v>
      </c>
    </row>
    <row r="18" spans="1:3">
      <c r="B18" s="12">
        <f>[2]FSD!$B$73</f>
        <v>39.6</v>
      </c>
      <c r="C18" s="12">
        <f>[2]FSD!$C$73</f>
        <v>35.5</v>
      </c>
    </row>
    <row r="19" spans="1:3" ht="15.75" customHeight="1">
      <c r="B19" s="12">
        <f>'S41'!B64</f>
        <v>41.790437473817313</v>
      </c>
      <c r="C19" s="12">
        <f>'S41'!C64</f>
        <v>32.5</v>
      </c>
    </row>
    <row r="20" spans="1:3">
      <c r="B20">
        <f>'S41'!B65</f>
        <v>42.901215712842138</v>
      </c>
      <c r="C20">
        <f>'S41'!C65</f>
        <v>31.4</v>
      </c>
    </row>
    <row r="21" spans="1:3">
      <c r="A21">
        <v>2021</v>
      </c>
      <c r="B21">
        <f>'S41'!B66</f>
        <v>44.381263254532058</v>
      </c>
      <c r="C21">
        <f>'S41'!C66</f>
        <v>32.5</v>
      </c>
    </row>
    <row r="22" spans="1:3">
      <c r="B22">
        <v>36.299999999999997</v>
      </c>
      <c r="C22">
        <v>32.9</v>
      </c>
    </row>
    <row r="23" spans="1:3">
      <c r="B23" s="38">
        <v>37.6</v>
      </c>
      <c r="C23" s="38">
        <v>31.9</v>
      </c>
    </row>
    <row r="24" spans="1:3">
      <c r="A24">
        <v>2022</v>
      </c>
      <c r="B24" s="15">
        <v>38.4</v>
      </c>
      <c r="C24" s="15">
        <v>30.8</v>
      </c>
    </row>
    <row r="29" spans="1:3">
      <c r="C29"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workbookViewId="0">
      <selection activeCell="C10" sqref="C10"/>
    </sheetView>
  </sheetViews>
  <sheetFormatPr defaultRowHeight="14.4"/>
  <cols>
    <col min="2" max="2" width="22" bestFit="1" customWidth="1"/>
    <col min="3" max="3" width="39.6640625" bestFit="1" customWidth="1"/>
    <col min="4" max="4" width="45.5546875" bestFit="1" customWidth="1"/>
  </cols>
  <sheetData>
    <row r="2" spans="2:4">
      <c r="B2" t="s">
        <v>20</v>
      </c>
      <c r="C2" t="s">
        <v>1</v>
      </c>
      <c r="D2" t="s">
        <v>2</v>
      </c>
    </row>
    <row r="3" spans="2:4">
      <c r="B3" t="s">
        <v>25</v>
      </c>
    </row>
    <row r="4" spans="2:4">
      <c r="B4" t="s">
        <v>26</v>
      </c>
      <c r="C4">
        <v>36.5</v>
      </c>
      <c r="D4">
        <v>29.3</v>
      </c>
    </row>
    <row r="5" spans="2:4">
      <c r="B5" s="6" t="s">
        <v>27</v>
      </c>
      <c r="C5">
        <v>35.799999999999997</v>
      </c>
      <c r="D5">
        <v>29.8</v>
      </c>
    </row>
    <row r="6" spans="2:4">
      <c r="B6" t="s">
        <v>28</v>
      </c>
      <c r="C6">
        <v>36.299999999999997</v>
      </c>
      <c r="D6">
        <v>30.5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
  <sheetViews>
    <sheetView workbookViewId="0">
      <selection activeCell="B17" sqref="B17"/>
    </sheetView>
  </sheetViews>
  <sheetFormatPr defaultRowHeight="14.4"/>
  <cols>
    <col min="2" max="2" width="18.33203125" bestFit="1" customWidth="1"/>
    <col min="3" max="3" width="29.109375" bestFit="1" customWidth="1"/>
    <col min="4" max="4" width="23.5546875" bestFit="1" customWidth="1"/>
  </cols>
  <sheetData>
    <row r="2" spans="2:4">
      <c r="B2" t="s">
        <v>20</v>
      </c>
      <c r="C2" t="s">
        <v>3</v>
      </c>
      <c r="D2" t="s">
        <v>4</v>
      </c>
    </row>
    <row r="3" spans="2:4">
      <c r="B3" t="s">
        <v>21</v>
      </c>
      <c r="C3">
        <v>4.3</v>
      </c>
      <c r="D3">
        <v>3.1</v>
      </c>
    </row>
    <row r="4" spans="2:4">
      <c r="B4" t="s">
        <v>23</v>
      </c>
      <c r="C4">
        <v>5.7</v>
      </c>
      <c r="D4" s="2">
        <v>4</v>
      </c>
    </row>
    <row r="5" spans="2:4">
      <c r="B5" t="s">
        <v>22</v>
      </c>
      <c r="C5">
        <v>5.8</v>
      </c>
      <c r="D5">
        <v>4.0999999999999996</v>
      </c>
    </row>
    <row r="11" spans="2:4">
      <c r="C11" s="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C21" sqref="C21"/>
    </sheetView>
  </sheetViews>
  <sheetFormatPr defaultRowHeight="14.4"/>
  <cols>
    <col min="3" max="5" width="26.44140625" bestFit="1" customWidth="1"/>
  </cols>
  <sheetData>
    <row r="1" spans="1:6">
      <c r="A1" s="185" t="s">
        <v>15</v>
      </c>
      <c r="B1" s="185"/>
      <c r="C1" s="185"/>
    </row>
    <row r="2" spans="1:6">
      <c r="A2" s="4"/>
      <c r="B2" s="4"/>
      <c r="C2" s="4"/>
    </row>
    <row r="3" spans="1:6">
      <c r="A3" s="4"/>
      <c r="B3" s="41" t="s">
        <v>0</v>
      </c>
      <c r="C3" s="41" t="s">
        <v>33</v>
      </c>
    </row>
    <row r="4" spans="1:6">
      <c r="A4" s="4"/>
      <c r="B4" s="41" t="s">
        <v>5</v>
      </c>
      <c r="C4" s="42">
        <v>15.5</v>
      </c>
    </row>
    <row r="5" spans="1:6">
      <c r="A5" s="4"/>
      <c r="B5" s="41" t="s">
        <v>6</v>
      </c>
      <c r="C5" s="42">
        <v>14</v>
      </c>
    </row>
    <row r="6" spans="1:6">
      <c r="A6" s="4"/>
      <c r="B6" s="41" t="s">
        <v>7</v>
      </c>
      <c r="C6" s="42">
        <v>14</v>
      </c>
    </row>
    <row r="7" spans="1:6">
      <c r="A7" s="4"/>
      <c r="B7" s="41" t="s">
        <v>8</v>
      </c>
      <c r="C7" s="42">
        <v>14.5</v>
      </c>
    </row>
    <row r="8" spans="1:6">
      <c r="A8" s="4"/>
      <c r="B8" s="41" t="s">
        <v>9</v>
      </c>
      <c r="C8" s="42">
        <v>16</v>
      </c>
    </row>
    <row r="9" spans="1:6">
      <c r="A9" s="4"/>
      <c r="B9" s="41" t="s">
        <v>10</v>
      </c>
      <c r="C9" s="42">
        <v>14.3</v>
      </c>
    </row>
    <row r="10" spans="1:6">
      <c r="A10" s="4"/>
      <c r="B10" s="41"/>
      <c r="C10" s="42">
        <v>14</v>
      </c>
    </row>
    <row r="11" spans="1:6">
      <c r="A11" s="4"/>
      <c r="B11" s="41">
        <v>2019</v>
      </c>
      <c r="C11" s="42">
        <v>14</v>
      </c>
    </row>
    <row r="12" spans="1:6">
      <c r="A12" s="4"/>
      <c r="B12" s="41"/>
      <c r="C12" s="42">
        <v>16.399999999999999</v>
      </c>
    </row>
    <row r="13" spans="1:6">
      <c r="A13" s="4"/>
      <c r="B13" s="41"/>
      <c r="C13" s="42">
        <v>14.9</v>
      </c>
    </row>
    <row r="14" spans="1:6">
      <c r="B14" s="41"/>
      <c r="C14" s="43">
        <v>14.6</v>
      </c>
    </row>
    <row r="15" spans="1:6">
      <c r="B15" s="41">
        <v>2020</v>
      </c>
      <c r="C15" s="43">
        <v>14.5</v>
      </c>
    </row>
    <row r="16" spans="1:6">
      <c r="B16" s="41"/>
      <c r="C16" s="43">
        <f>'S41'!E63</f>
        <v>16.106451759218558</v>
      </c>
      <c r="F16" s="4"/>
    </row>
    <row r="17" spans="2:4">
      <c r="B17" s="41"/>
      <c r="C17" s="44">
        <f>'S41'!E64</f>
        <v>14</v>
      </c>
    </row>
    <row r="18" spans="2:4">
      <c r="B18" s="41"/>
      <c r="C18" s="43">
        <f>'S41'!E65</f>
        <v>13.5</v>
      </c>
    </row>
    <row r="19" spans="2:4">
      <c r="B19" s="41">
        <v>2021</v>
      </c>
      <c r="C19" s="43">
        <f>'S41'!E66</f>
        <v>13.5</v>
      </c>
    </row>
    <row r="20" spans="2:4">
      <c r="B20" s="41"/>
      <c r="C20" s="44">
        <v>13.4</v>
      </c>
    </row>
    <row r="21" spans="2:4">
      <c r="B21" s="41"/>
      <c r="C21" s="43">
        <v>13.2</v>
      </c>
    </row>
    <row r="22" spans="2:4">
      <c r="B22" s="41">
        <v>2022</v>
      </c>
      <c r="C22" s="43">
        <v>12.6</v>
      </c>
    </row>
    <row r="23" spans="2:4">
      <c r="D23">
        <f>AVERAGE(C18:C22)</f>
        <v>13.239999999999998</v>
      </c>
    </row>
    <row r="25" spans="2:4">
      <c r="D25" s="2"/>
    </row>
  </sheetData>
  <mergeCells count="1">
    <mergeCell ref="A1:C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3"/>
  <sheetViews>
    <sheetView workbookViewId="0">
      <selection activeCell="C15" sqref="C15"/>
    </sheetView>
  </sheetViews>
  <sheetFormatPr defaultRowHeight="14.4"/>
  <cols>
    <col min="3" max="3" width="34.44140625" bestFit="1" customWidth="1"/>
    <col min="4" max="4" width="29" bestFit="1" customWidth="1"/>
  </cols>
  <sheetData>
    <row r="2" spans="2:4">
      <c r="B2" t="s">
        <v>0</v>
      </c>
      <c r="C2" t="s">
        <v>44</v>
      </c>
      <c r="D2" t="s">
        <v>45</v>
      </c>
    </row>
    <row r="3" spans="2:4">
      <c r="B3" t="s">
        <v>5</v>
      </c>
      <c r="C3" s="12">
        <v>2.2999999999999998</v>
      </c>
      <c r="D3" s="12">
        <v>2.8</v>
      </c>
    </row>
    <row r="4" spans="2:4">
      <c r="B4" t="s">
        <v>6</v>
      </c>
      <c r="C4" s="12">
        <v>3.6</v>
      </c>
      <c r="D4" s="12">
        <v>2.7</v>
      </c>
    </row>
    <row r="5" spans="2:4">
      <c r="B5" t="s">
        <v>7</v>
      </c>
      <c r="C5" s="12">
        <v>3.6</v>
      </c>
      <c r="D5" s="12">
        <v>2.9</v>
      </c>
    </row>
    <row r="6" spans="2:4">
      <c r="B6" t="s">
        <v>8</v>
      </c>
      <c r="C6" s="12">
        <v>5.6</v>
      </c>
      <c r="D6" s="12">
        <v>3.7</v>
      </c>
    </row>
    <row r="7" spans="2:4">
      <c r="B7" t="s">
        <v>9</v>
      </c>
      <c r="C7" s="12">
        <v>5.7</v>
      </c>
      <c r="D7" s="12">
        <v>3.9</v>
      </c>
    </row>
    <row r="8" spans="2:4">
      <c r="B8" t="s">
        <v>10</v>
      </c>
      <c r="C8" s="12">
        <v>6.2</v>
      </c>
      <c r="D8" s="12">
        <v>4.0999999999999996</v>
      </c>
    </row>
    <row r="9" spans="2:4">
      <c r="C9" s="12">
        <v>5.0999999999999996</v>
      </c>
      <c r="D9" s="12">
        <v>3.9</v>
      </c>
    </row>
    <row r="10" spans="2:4">
      <c r="B10">
        <v>2019</v>
      </c>
      <c r="C10" s="12">
        <v>4.8</v>
      </c>
      <c r="D10" s="12">
        <v>3.8</v>
      </c>
    </row>
    <row r="11" spans="2:4">
      <c r="C11" s="24">
        <v>6</v>
      </c>
      <c r="D11" s="12">
        <v>4.2</v>
      </c>
    </row>
    <row r="12" spans="2:4">
      <c r="C12" s="12">
        <v>6.8</v>
      </c>
      <c r="D12" s="12">
        <v>4.5999999999999996</v>
      </c>
    </row>
    <row r="13" spans="2:4">
      <c r="C13" s="12">
        <v>7.3</v>
      </c>
      <c r="D13" s="25">
        <v>5</v>
      </c>
    </row>
    <row r="14" spans="2:4">
      <c r="B14">
        <v>2020</v>
      </c>
      <c r="C14" s="12">
        <v>7.9</v>
      </c>
      <c r="D14" s="12">
        <v>5.3</v>
      </c>
    </row>
    <row r="15" spans="2:4">
      <c r="C15" s="12">
        <f>'S41'!D63</f>
        <v>9.3128067872879701</v>
      </c>
      <c r="D15" s="12">
        <f>'S41'!F63</f>
        <v>6.1</v>
      </c>
    </row>
    <row r="16" spans="2:4">
      <c r="C16" s="12">
        <f>'S41'!D64</f>
        <v>8.7878108641993435</v>
      </c>
      <c r="D16" s="12">
        <f>'S41'!F64</f>
        <v>5.9</v>
      </c>
    </row>
    <row r="17" spans="2:6">
      <c r="C17" s="12">
        <f>'S41'!D65</f>
        <v>7.9508560064308034</v>
      </c>
      <c r="D17" s="12">
        <f>'S41'!F65</f>
        <v>5.6</v>
      </c>
    </row>
    <row r="18" spans="2:6">
      <c r="B18">
        <v>2021</v>
      </c>
      <c r="C18" s="12">
        <f>'S41'!D66:D66</f>
        <v>8.5742533825056402</v>
      </c>
      <c r="D18" s="12">
        <f>[3]FSD!$E$82</f>
        <v>6.2</v>
      </c>
      <c r="F18" s="31"/>
    </row>
    <row r="19" spans="2:6">
      <c r="C19" s="12">
        <v>8</v>
      </c>
      <c r="D19" s="12">
        <v>6</v>
      </c>
    </row>
    <row r="20" spans="2:6">
      <c r="C20" s="12">
        <v>9</v>
      </c>
      <c r="D20" s="12">
        <v>6.3</v>
      </c>
    </row>
    <row r="21" spans="2:6">
      <c r="B21">
        <v>2022</v>
      </c>
      <c r="C21">
        <v>8.9</v>
      </c>
      <c r="D21">
        <v>6.2</v>
      </c>
    </row>
    <row r="24" spans="2:6">
      <c r="C24">
        <f>AVERAGE(C15:C17)</f>
        <v>8.683824552639372</v>
      </c>
      <c r="D24">
        <f>AVERAGE(D16:D18)</f>
        <v>5.8999999999999995</v>
      </c>
    </row>
    <row r="25" spans="2:6">
      <c r="B25" s="32"/>
      <c r="C25" s="32"/>
      <c r="D25" s="32"/>
      <c r="E25" s="32"/>
    </row>
    <row r="26" spans="2:6">
      <c r="B26" s="32"/>
      <c r="C26" s="33"/>
      <c r="D26" s="33"/>
      <c r="E26" s="32"/>
    </row>
    <row r="27" spans="2:6">
      <c r="B27" s="32"/>
      <c r="C27" s="33"/>
      <c r="D27" s="33"/>
      <c r="E27" s="32"/>
    </row>
    <row r="28" spans="2:6">
      <c r="B28" s="32"/>
      <c r="C28" s="3"/>
      <c r="D28" s="3"/>
      <c r="E28" s="32"/>
    </row>
    <row r="29" spans="2:6">
      <c r="B29" s="32"/>
      <c r="C29" s="3"/>
      <c r="D29" s="3"/>
      <c r="E29" s="32"/>
    </row>
    <row r="30" spans="2:6">
      <c r="B30" s="32"/>
      <c r="C30" s="3"/>
      <c r="D30" s="3"/>
      <c r="E30" s="32"/>
    </row>
    <row r="31" spans="2:6">
      <c r="B31" s="32"/>
      <c r="C31" s="3"/>
      <c r="D31" s="3"/>
      <c r="E31" s="32"/>
    </row>
    <row r="32" spans="2:6">
      <c r="B32" s="32"/>
      <c r="C32" s="3"/>
      <c r="D32" s="3"/>
      <c r="E32" s="32"/>
    </row>
    <row r="33" spans="2:5">
      <c r="B33" s="32"/>
      <c r="C33" s="3"/>
      <c r="D33" s="3"/>
      <c r="E33" s="32"/>
    </row>
    <row r="34" spans="2:5">
      <c r="B34" s="32"/>
      <c r="C34" s="3"/>
      <c r="D34" s="3"/>
      <c r="E34" s="32"/>
    </row>
    <row r="35" spans="2:5">
      <c r="B35" s="32"/>
      <c r="C35" s="3"/>
      <c r="D35" s="3"/>
      <c r="E35" s="32"/>
    </row>
    <row r="36" spans="2:5">
      <c r="B36" s="32"/>
      <c r="C36" s="3"/>
      <c r="D36" s="3"/>
      <c r="E36" s="32"/>
    </row>
    <row r="37" spans="2:5">
      <c r="B37" s="32"/>
      <c r="C37" s="3"/>
      <c r="D37" s="3"/>
      <c r="E37" s="32"/>
    </row>
    <row r="38" spans="2:5">
      <c r="B38" s="32"/>
      <c r="C38" s="3"/>
      <c r="D38" s="3"/>
      <c r="E38" s="32"/>
    </row>
    <row r="39" spans="2:5">
      <c r="B39" s="32"/>
      <c r="C39" s="3"/>
      <c r="D39" s="3"/>
      <c r="E39" s="32"/>
    </row>
    <row r="40" spans="2:5">
      <c r="B40" s="32"/>
      <c r="C40" s="13"/>
      <c r="D40" s="13"/>
      <c r="E40" s="32"/>
    </row>
    <row r="41" spans="2:5">
      <c r="B41" s="32"/>
      <c r="C41" s="13"/>
      <c r="D41" s="13"/>
      <c r="E41" s="32"/>
    </row>
    <row r="42" spans="2:5">
      <c r="B42" s="32"/>
      <c r="C42" s="13"/>
      <c r="D42" s="13"/>
      <c r="E42" s="32"/>
    </row>
    <row r="43" spans="2:5">
      <c r="B43" s="32"/>
      <c r="C43" s="13"/>
      <c r="D43" s="3"/>
      <c r="E43" s="32"/>
    </row>
    <row r="44" spans="2:5">
      <c r="B44" s="32"/>
      <c r="C44" s="13"/>
      <c r="D44" s="13"/>
      <c r="E44" s="32"/>
    </row>
    <row r="45" spans="2:5">
      <c r="B45" s="32"/>
      <c r="C45" s="13"/>
      <c r="D45" s="13"/>
      <c r="E45" s="32"/>
    </row>
    <row r="46" spans="2:5">
      <c r="B46" s="32"/>
      <c r="C46" s="13"/>
      <c r="D46" s="13"/>
      <c r="E46" s="32"/>
    </row>
    <row r="47" spans="2:5">
      <c r="B47" s="32"/>
      <c r="C47" s="13"/>
      <c r="D47" s="13"/>
      <c r="E47" s="32"/>
    </row>
    <row r="48" spans="2:5">
      <c r="B48" s="32"/>
      <c r="C48" s="13"/>
      <c r="D48" s="13"/>
      <c r="E48" s="32"/>
    </row>
    <row r="49" spans="2:5">
      <c r="B49" s="32"/>
      <c r="C49" s="13"/>
      <c r="D49" s="13"/>
      <c r="E49" s="32"/>
    </row>
    <row r="50" spans="2:5">
      <c r="B50" s="32"/>
      <c r="C50" s="13"/>
      <c r="D50" s="13"/>
      <c r="E50" s="32"/>
    </row>
    <row r="51" spans="2:5">
      <c r="B51" s="32"/>
      <c r="C51" s="13"/>
      <c r="D51" s="13"/>
      <c r="E51" s="32"/>
    </row>
    <row r="52" spans="2:5">
      <c r="B52" s="32"/>
      <c r="C52" s="13"/>
      <c r="D52" s="13"/>
      <c r="E52" s="32"/>
    </row>
    <row r="53" spans="2:5">
      <c r="B53" s="32"/>
      <c r="C53" s="13"/>
      <c r="D53" s="13"/>
      <c r="E53" s="32"/>
    </row>
    <row r="54" spans="2:5">
      <c r="B54" s="32"/>
      <c r="C54" s="13"/>
      <c r="D54" s="13"/>
      <c r="E54" s="32"/>
    </row>
    <row r="55" spans="2:5">
      <c r="B55" s="32"/>
      <c r="C55" s="13"/>
      <c r="D55" s="13"/>
      <c r="E55" s="32"/>
    </row>
    <row r="56" spans="2:5">
      <c r="B56" s="32"/>
      <c r="C56" s="13"/>
      <c r="D56" s="3"/>
      <c r="E56" s="32"/>
    </row>
    <row r="57" spans="2:5">
      <c r="B57" s="32"/>
      <c r="C57" s="13"/>
      <c r="D57" s="13"/>
      <c r="E57" s="32"/>
    </row>
    <row r="58" spans="2:5">
      <c r="B58" s="32"/>
      <c r="C58" s="3"/>
      <c r="D58" s="13"/>
      <c r="E58" s="32"/>
    </row>
    <row r="59" spans="2:5">
      <c r="B59" s="32"/>
      <c r="C59" s="13"/>
      <c r="D59" s="13"/>
      <c r="E59" s="32"/>
    </row>
    <row r="60" spans="2:5">
      <c r="B60" s="32"/>
      <c r="C60" s="13"/>
      <c r="D60" s="13"/>
      <c r="E60" s="32"/>
    </row>
    <row r="61" spans="2:5">
      <c r="B61" s="32"/>
      <c r="C61" s="13"/>
      <c r="D61" s="13"/>
      <c r="E61" s="32"/>
    </row>
    <row r="62" spans="2:5">
      <c r="B62" s="32"/>
      <c r="C62" s="13"/>
      <c r="D62" s="13"/>
      <c r="E62" s="32"/>
    </row>
    <row r="63" spans="2:5">
      <c r="B63" s="32"/>
      <c r="C63" s="13"/>
      <c r="D63" s="13"/>
      <c r="E63" s="32"/>
    </row>
    <row r="64" spans="2:5">
      <c r="B64" s="32"/>
      <c r="C64" s="13"/>
      <c r="D64" s="13"/>
      <c r="E64" s="32"/>
    </row>
    <row r="65" spans="2:5">
      <c r="B65" s="32"/>
      <c r="C65" s="13"/>
      <c r="D65" s="13"/>
      <c r="E65" s="32"/>
    </row>
    <row r="66" spans="2:5">
      <c r="B66" s="32"/>
      <c r="C66" s="13"/>
      <c r="D66" s="13"/>
      <c r="E66" s="32"/>
    </row>
    <row r="67" spans="2:5">
      <c r="B67" s="32"/>
      <c r="C67" s="13"/>
      <c r="D67" s="13"/>
      <c r="E67" s="32"/>
    </row>
    <row r="68" spans="2:5">
      <c r="B68" s="32"/>
      <c r="C68" s="13"/>
      <c r="D68" s="13"/>
      <c r="E68" s="32"/>
    </row>
    <row r="69" spans="2:5">
      <c r="B69" s="32"/>
      <c r="C69" s="13"/>
      <c r="D69" s="13"/>
      <c r="E69" s="32"/>
    </row>
    <row r="70" spans="2:5">
      <c r="B70" s="32"/>
      <c r="C70" s="15"/>
      <c r="D70" s="15"/>
      <c r="E70" s="32"/>
    </row>
    <row r="71" spans="2:5">
      <c r="B71" s="32"/>
      <c r="C71" s="3"/>
      <c r="D71" s="3"/>
      <c r="E71" s="32"/>
    </row>
    <row r="72" spans="2:5">
      <c r="B72" s="32"/>
      <c r="C72" s="3"/>
      <c r="D72" s="3"/>
      <c r="E72" s="32"/>
    </row>
    <row r="73" spans="2:5">
      <c r="B73" s="32"/>
      <c r="C73" s="3"/>
      <c r="D73" s="3"/>
      <c r="E73" s="32"/>
    </row>
    <row r="74" spans="2:5">
      <c r="B74" s="32"/>
      <c r="C74" s="3"/>
      <c r="D74" s="3"/>
      <c r="E74" s="32"/>
    </row>
    <row r="75" spans="2:5">
      <c r="B75" s="32"/>
      <c r="C75" s="3"/>
      <c r="D75" s="3"/>
      <c r="E75" s="32"/>
    </row>
    <row r="76" spans="2:5">
      <c r="B76" s="32"/>
      <c r="C76" s="3"/>
      <c r="D76" s="3"/>
      <c r="E76" s="32"/>
    </row>
    <row r="77" spans="2:5">
      <c r="B77" s="32"/>
      <c r="C77" s="3"/>
      <c r="D77" s="3"/>
      <c r="E77" s="32"/>
    </row>
    <row r="78" spans="2:5">
      <c r="B78" s="32"/>
      <c r="C78" s="3"/>
      <c r="D78" s="3"/>
      <c r="E78" s="32"/>
    </row>
    <row r="79" spans="2:5">
      <c r="B79" s="32"/>
      <c r="C79" s="3"/>
      <c r="D79" s="3"/>
      <c r="E79" s="32"/>
    </row>
    <row r="80" spans="2:5">
      <c r="B80" s="32"/>
      <c r="C80" s="3"/>
      <c r="D80" s="3"/>
      <c r="E80" s="32"/>
    </row>
    <row r="81" spans="2:5">
      <c r="B81" s="32"/>
      <c r="C81" s="3"/>
      <c r="D81" s="3"/>
      <c r="E81" s="32"/>
    </row>
    <row r="82" spans="2:5">
      <c r="B82" s="32"/>
      <c r="C82" s="3"/>
      <c r="D82" s="3"/>
      <c r="E82" s="32"/>
    </row>
    <row r="83" spans="2:5">
      <c r="B83" s="32"/>
      <c r="C83" s="3"/>
      <c r="D83" s="3"/>
      <c r="E83" s="32"/>
    </row>
    <row r="84" spans="2:5">
      <c r="B84" s="32"/>
      <c r="C84" s="3"/>
      <c r="D84" s="3"/>
      <c r="E84" s="32"/>
    </row>
    <row r="85" spans="2:5">
      <c r="B85" s="32"/>
      <c r="C85" s="3"/>
      <c r="D85" s="3"/>
      <c r="E85" s="32"/>
    </row>
    <row r="86" spans="2:5">
      <c r="B86" s="32"/>
      <c r="C86" s="3"/>
      <c r="D86" s="3"/>
      <c r="E86" s="32"/>
    </row>
    <row r="87" spans="2:5">
      <c r="B87" s="32"/>
      <c r="C87" s="3"/>
      <c r="D87" s="3"/>
      <c r="E87" s="32"/>
    </row>
    <row r="88" spans="2:5">
      <c r="B88" s="32"/>
      <c r="C88" s="3"/>
      <c r="D88" s="3"/>
      <c r="E88" s="32"/>
    </row>
    <row r="89" spans="2:5">
      <c r="B89" s="32"/>
      <c r="C89" s="3"/>
      <c r="D89" s="3"/>
      <c r="E89" s="32"/>
    </row>
    <row r="90" spans="2:5">
      <c r="B90" s="32"/>
      <c r="C90" s="3"/>
      <c r="D90" s="3"/>
      <c r="E90" s="32"/>
    </row>
    <row r="91" spans="2:5">
      <c r="B91" s="32"/>
      <c r="C91" s="3"/>
      <c r="D91" s="3"/>
      <c r="E91" s="32"/>
    </row>
    <row r="92" spans="2:5">
      <c r="B92" s="32"/>
      <c r="C92" s="3"/>
      <c r="D92" s="3"/>
      <c r="E92" s="32"/>
    </row>
    <row r="93" spans="2:5">
      <c r="B93" s="32"/>
      <c r="C93" s="3"/>
      <c r="D93" s="3"/>
      <c r="E93" s="32"/>
    </row>
    <row r="94" spans="2:5">
      <c r="B94" s="32"/>
      <c r="C94" s="3"/>
      <c r="D94" s="3"/>
      <c r="E94" s="32"/>
    </row>
    <row r="95" spans="2:5">
      <c r="B95" s="32"/>
      <c r="C95" s="3"/>
      <c r="D95" s="3"/>
      <c r="E95" s="32"/>
    </row>
    <row r="96" spans="2:5">
      <c r="B96" s="32"/>
      <c r="C96" s="3"/>
      <c r="D96" s="3"/>
      <c r="E96" s="32"/>
    </row>
    <row r="97" spans="2:5">
      <c r="B97" s="32"/>
      <c r="C97" s="3"/>
      <c r="D97" s="3"/>
      <c r="E97" s="32"/>
    </row>
    <row r="98" spans="2:5">
      <c r="B98" s="32"/>
      <c r="C98" s="3"/>
      <c r="D98" s="3"/>
      <c r="E98" s="32"/>
    </row>
    <row r="99" spans="2:5">
      <c r="B99" s="32"/>
      <c r="C99" s="11"/>
      <c r="D99" s="11"/>
      <c r="E99" s="32"/>
    </row>
    <row r="100" spans="2:5">
      <c r="B100" s="32"/>
      <c r="C100" s="15"/>
      <c r="D100" s="15"/>
      <c r="E100" s="32"/>
    </row>
    <row r="101" spans="2:5">
      <c r="B101" s="32"/>
      <c r="C101" s="3"/>
      <c r="D101" s="3"/>
      <c r="E101" s="32"/>
    </row>
    <row r="102" spans="2:5">
      <c r="B102" s="32"/>
      <c r="C102" s="29"/>
      <c r="D102" s="11"/>
      <c r="E102" s="32"/>
    </row>
    <row r="103" spans="2:5">
      <c r="B103" s="32"/>
      <c r="C103" s="32"/>
      <c r="D103" s="32"/>
      <c r="E103" s="32"/>
    </row>
  </sheetData>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9"/>
  <sheetViews>
    <sheetView topLeftCell="B1" workbookViewId="0">
      <selection activeCell="C18" sqref="C18"/>
    </sheetView>
  </sheetViews>
  <sheetFormatPr defaultRowHeight="14.4"/>
  <cols>
    <col min="3" max="3" width="26.44140625" bestFit="1" customWidth="1"/>
  </cols>
  <sheetData>
    <row r="3" spans="2:4">
      <c r="B3" s="4" t="s">
        <v>0</v>
      </c>
      <c r="C3" s="4" t="s">
        <v>24</v>
      </c>
    </row>
    <row r="4" spans="2:4">
      <c r="B4" s="4" t="s">
        <v>9</v>
      </c>
      <c r="C4" s="5">
        <v>62.6</v>
      </c>
      <c r="D4" s="2"/>
    </row>
    <row r="5" spans="2:4">
      <c r="B5" s="4" t="s">
        <v>10</v>
      </c>
      <c r="C5" s="5">
        <v>64.7</v>
      </c>
      <c r="D5" s="2"/>
    </row>
    <row r="6" spans="2:4">
      <c r="B6" s="4"/>
      <c r="C6" s="5">
        <v>59.7</v>
      </c>
      <c r="D6" s="2"/>
    </row>
    <row r="7" spans="2:4">
      <c r="B7" s="4">
        <v>2019</v>
      </c>
      <c r="C7" s="5">
        <v>52.7</v>
      </c>
      <c r="D7" s="2"/>
    </row>
    <row r="8" spans="2:4">
      <c r="B8" s="4"/>
      <c r="C8" s="5">
        <v>50.4</v>
      </c>
      <c r="D8" s="2"/>
    </row>
    <row r="9" spans="2:4">
      <c r="B9" s="4"/>
      <c r="C9" s="5">
        <v>56.1</v>
      </c>
      <c r="D9" s="2"/>
    </row>
    <row r="10" spans="2:4">
      <c r="B10" s="4"/>
      <c r="C10" s="5">
        <v>55.8</v>
      </c>
      <c r="D10" s="2"/>
    </row>
    <row r="11" spans="2:4">
      <c r="B11" s="4">
        <v>2020</v>
      </c>
      <c r="C11" s="5">
        <v>43.2</v>
      </c>
      <c r="D11" s="2"/>
    </row>
    <row r="12" spans="2:4">
      <c r="B12" s="4"/>
      <c r="C12" s="9">
        <f>'S42'!B62</f>
        <v>45.801592409766144</v>
      </c>
      <c r="D12" s="2"/>
    </row>
    <row r="13" spans="2:4">
      <c r="B13" s="4"/>
      <c r="C13" s="22">
        <f>'S42'!B63</f>
        <v>62.528703375886948</v>
      </c>
      <c r="D13" s="2"/>
    </row>
    <row r="14" spans="2:4">
      <c r="B14" s="4"/>
      <c r="C14" s="20">
        <f>'S42'!B64</f>
        <v>58.884554409761925</v>
      </c>
      <c r="D14" s="2"/>
    </row>
    <row r="15" spans="2:4">
      <c r="B15" s="4">
        <v>2021</v>
      </c>
      <c r="C15" s="20">
        <f>'S42'!B65</f>
        <v>51.11837493916952</v>
      </c>
      <c r="D15" s="2"/>
    </row>
    <row r="16" spans="2:4">
      <c r="B16" s="4"/>
      <c r="C16" s="20">
        <v>53.1</v>
      </c>
      <c r="D16" s="2"/>
    </row>
    <row r="17" spans="2:3">
      <c r="B17" s="4"/>
      <c r="C17" s="20">
        <v>41.5</v>
      </c>
    </row>
    <row r="18" spans="2:3">
      <c r="B18" s="4">
        <v>2022</v>
      </c>
      <c r="C18" s="19">
        <v>47.8</v>
      </c>
    </row>
    <row r="19" spans="2:3">
      <c r="C19" s="10"/>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S41</vt:lpstr>
      <vt:lpstr>S42</vt:lpstr>
      <vt:lpstr>S43</vt:lpstr>
      <vt:lpstr>1Capital</vt:lpstr>
      <vt:lpstr>Capital Average</vt:lpstr>
      <vt:lpstr>NPLs average</vt:lpstr>
      <vt:lpstr>2Capital to Assets</vt:lpstr>
      <vt:lpstr>3NPLs</vt:lpstr>
      <vt:lpstr>4Large Exposures</vt:lpstr>
      <vt:lpstr>5FX loans</vt:lpstr>
      <vt:lpstr>6ROAROE</vt:lpstr>
      <vt:lpstr>7Interest margin non inter marg</vt:lpstr>
      <vt:lpstr>8TradIncome</vt:lpstr>
      <vt:lpstr>9TI and Int Expense</vt:lpstr>
      <vt:lpstr>10Liquidity</vt:lpstr>
      <vt:lpstr>Liquidity average</vt:lpstr>
      <vt:lpstr>11Customer dep to toal loans</vt:lpstr>
      <vt:lpstr>12 Net Open position fx to cap</vt:lpstr>
      <vt:lpstr>13 Real Estate Indicators</vt:lpstr>
      <vt:lpstr>Real Esate Loan average</vt:lpstr>
      <vt:lpstr>Large Exposures average</vt:lpstr>
      <vt:lpstr>Customer deps average</vt:lpstr>
      <vt:lpstr>Foreign currency average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2025-01-28T03:37:29Z</dcterms:modified>
</cp:coreProperties>
</file>